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  <sheet name="2018 ПП" sheetId="2" r:id="rId2"/>
    <sheet name="2018 ЛК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<sst xmlns="http://schemas.openxmlformats.org/spreadsheetml/2006/main" count="663" uniqueCount="229">
  <si>
    <t>₂</t>
  </si>
  <si>
    <t>ПОГОДЖЕНО:</t>
  </si>
  <si>
    <t>Форма № 05</t>
  </si>
  <si>
    <t>Головний лісничий</t>
  </si>
  <si>
    <t>ЗАТВЕРДЖУЮ:</t>
  </si>
  <si>
    <t>Об"єднання(управління)</t>
  </si>
  <si>
    <t>Директор ДП "Довжанське ЛМГ"</t>
  </si>
  <si>
    <t>______________________</t>
  </si>
  <si>
    <t>______________________________</t>
  </si>
  <si>
    <t>Зведена</t>
  </si>
  <si>
    <t>відомість проектів лісових культур, промислових плантацій і природного поновлення на 2018 рік по ДП "Довжанське ЛМГ"</t>
  </si>
  <si>
    <r>
      <t>Категорія лісопосадок :</t>
    </r>
    <r>
      <rPr>
        <u val="single"/>
        <sz val="13"/>
        <color indexed="8"/>
        <rFont val="Times New Roman"/>
        <family val="1"/>
      </rPr>
      <t xml:space="preserve"> часткові лісові культури</t>
    </r>
  </si>
  <si>
    <t>Місцезнаходження (урочище,землекористувач,село,район,місцева назва ділянки)</t>
  </si>
  <si>
    <t>№ проекту</t>
  </si>
  <si>
    <t>Квартал</t>
  </si>
  <si>
    <t>Виділ</t>
  </si>
  <si>
    <t xml:space="preserve">)Площа(д 0,1 га </t>
  </si>
  <si>
    <t>Головні породи</t>
  </si>
  <si>
    <t>Тип лісорослинних умов</t>
  </si>
  <si>
    <t>Категорія лісокультурної площі</t>
  </si>
  <si>
    <t>Способи</t>
  </si>
  <si>
    <t>Розміщення</t>
  </si>
  <si>
    <t>Схема змішування</t>
  </si>
  <si>
    <t>Витрати садивного, посівного матеріалу</t>
  </si>
  <si>
    <t>Примітка</t>
  </si>
  <si>
    <t>Підготовки грунту</t>
  </si>
  <si>
    <t>Створення лісових культур</t>
  </si>
  <si>
    <t>Всього тис.шт.кг</t>
  </si>
  <si>
    <t>Дс</t>
  </si>
  <si>
    <t>Кшк</t>
  </si>
  <si>
    <t>Дз</t>
  </si>
  <si>
    <t>Гхг</t>
  </si>
  <si>
    <t>Бкл</t>
  </si>
  <si>
    <t>Яв</t>
  </si>
  <si>
    <t>Яз</t>
  </si>
  <si>
    <t>Ялє</t>
  </si>
  <si>
    <t>Яцб</t>
  </si>
  <si>
    <t>Дч</t>
  </si>
  <si>
    <t>Лпш</t>
  </si>
  <si>
    <t>Кшї</t>
  </si>
  <si>
    <t>Сз</t>
  </si>
  <si>
    <t>А. Лісові культури</t>
  </si>
  <si>
    <t>Річанське</t>
  </si>
  <si>
    <t>25.2</t>
  </si>
  <si>
    <t>1,3</t>
  </si>
  <si>
    <t>Д₃Б</t>
  </si>
  <si>
    <t>Зруб 2017</t>
  </si>
  <si>
    <t>вручну</t>
  </si>
  <si>
    <t>рядами</t>
  </si>
  <si>
    <t>1,5 х 1,5</t>
  </si>
  <si>
    <t>6Бкл1Дч1Ялє1Яв1Яз</t>
  </si>
  <si>
    <t>весна</t>
  </si>
  <si>
    <t xml:space="preserve">               1. За головними породами</t>
  </si>
  <si>
    <r>
      <t xml:space="preserve">   </t>
    </r>
    <r>
      <rPr>
        <b/>
        <sz val="11"/>
        <rFont val="Calibri"/>
        <family val="2"/>
      </rPr>
      <t xml:space="preserve"> 2. За типами лісорослинних</t>
    </r>
  </si>
  <si>
    <t>3. За категоріями лісокультурної</t>
  </si>
  <si>
    <t>25.3</t>
  </si>
  <si>
    <t>№ п/п</t>
  </si>
  <si>
    <t>Порода</t>
  </si>
  <si>
    <t>Площа</t>
  </si>
  <si>
    <t>%</t>
  </si>
  <si>
    <t>Витрати матеріалу</t>
  </si>
  <si>
    <t>умов</t>
  </si>
  <si>
    <t xml:space="preserve">                               площі</t>
  </si>
  <si>
    <t>Великодільське</t>
  </si>
  <si>
    <t>26,1</t>
  </si>
  <si>
    <t>2,0 х 1,0</t>
  </si>
  <si>
    <t>8Бкл1Яв1Яз+Ялє</t>
  </si>
  <si>
    <t>7.</t>
  </si>
  <si>
    <t>Інші</t>
  </si>
  <si>
    <t>В0</t>
  </si>
  <si>
    <t>26,2</t>
  </si>
  <si>
    <t>7Бкл2Дс1Яз+Ялє+Яз</t>
  </si>
  <si>
    <t>8.</t>
  </si>
  <si>
    <t>Всьоголистяних</t>
  </si>
  <si>
    <t>В1</t>
  </si>
  <si>
    <t>РАЗОМ:</t>
  </si>
  <si>
    <t>6,1</t>
  </si>
  <si>
    <r>
      <t>Д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>Б</t>
    </r>
  </si>
  <si>
    <t>осінь</t>
  </si>
  <si>
    <t>9.</t>
  </si>
  <si>
    <t>Дуб звичайний</t>
  </si>
  <si>
    <t>В2</t>
  </si>
  <si>
    <t>4,2</t>
  </si>
  <si>
    <t>7Бкл2Дс1Яв+Ялє+Яз</t>
  </si>
  <si>
    <t>10.</t>
  </si>
  <si>
    <t>Дуб скельний</t>
  </si>
  <si>
    <t>В3</t>
  </si>
  <si>
    <t>Всього:</t>
  </si>
  <si>
    <t>12.</t>
  </si>
  <si>
    <t>Бук</t>
  </si>
  <si>
    <t>В5</t>
  </si>
  <si>
    <t>Б. Природне поновлення</t>
  </si>
  <si>
    <t>13.</t>
  </si>
  <si>
    <t>Липа</t>
  </si>
  <si>
    <t>С0</t>
  </si>
  <si>
    <t>Сезон</t>
  </si>
  <si>
    <t>Площа, га</t>
  </si>
  <si>
    <t>19</t>
  </si>
  <si>
    <t>10Бкл</t>
  </si>
  <si>
    <t>17.</t>
  </si>
  <si>
    <t>Тополя</t>
  </si>
  <si>
    <t>20</t>
  </si>
  <si>
    <t>18.</t>
  </si>
  <si>
    <t>Верба</t>
  </si>
  <si>
    <t>Довжанське</t>
  </si>
  <si>
    <t>7.1</t>
  </si>
  <si>
    <t>біогрупами</t>
  </si>
  <si>
    <t>7Дс2Ялє1Яв</t>
  </si>
  <si>
    <t>19.</t>
  </si>
  <si>
    <t>Вільха</t>
  </si>
  <si>
    <t>D0</t>
  </si>
  <si>
    <t>5. За методами створення</t>
  </si>
  <si>
    <t>7.2</t>
  </si>
  <si>
    <t>8Дс2Ялє</t>
  </si>
  <si>
    <t>20.</t>
  </si>
  <si>
    <t>Робінія звичайна</t>
  </si>
  <si>
    <t>D1</t>
  </si>
  <si>
    <t>7.3</t>
  </si>
  <si>
    <t>21.</t>
  </si>
  <si>
    <t>Гледичія</t>
  </si>
  <si>
    <t>D2</t>
  </si>
  <si>
    <t>Метод</t>
  </si>
  <si>
    <t>10.7</t>
  </si>
  <si>
    <t>22.</t>
  </si>
  <si>
    <t>Граб</t>
  </si>
  <si>
    <t>D3</t>
  </si>
  <si>
    <t>Механізоване садіння</t>
  </si>
  <si>
    <t>12</t>
  </si>
  <si>
    <t xml:space="preserve">10Бкл </t>
  </si>
  <si>
    <t>23.</t>
  </si>
  <si>
    <t>Ільмові</t>
  </si>
  <si>
    <t>D4</t>
  </si>
  <si>
    <t>Ручне садіння</t>
  </si>
  <si>
    <t>1.1</t>
  </si>
  <si>
    <t>7Дс3Ялє</t>
  </si>
  <si>
    <t>24.</t>
  </si>
  <si>
    <t>D5</t>
  </si>
  <si>
    <t>Механізоване висівання</t>
  </si>
  <si>
    <t>4.1</t>
  </si>
  <si>
    <t>Д₃ДГБ</t>
  </si>
  <si>
    <t>10Ялє</t>
  </si>
  <si>
    <t>Р А З О М:</t>
  </si>
  <si>
    <t>РАЗОМ</t>
  </si>
  <si>
    <t>Ручне висівання</t>
  </si>
  <si>
    <t>14</t>
  </si>
  <si>
    <t>6Дс3Ялє1Бкл+Яв</t>
  </si>
  <si>
    <t>Природне зрощування</t>
  </si>
  <si>
    <t>Д₃ГБ</t>
  </si>
  <si>
    <t>7Дс3Ялє+Яв+Яз</t>
  </si>
  <si>
    <t>Білківське</t>
  </si>
  <si>
    <t>39(1)</t>
  </si>
  <si>
    <t>35</t>
  </si>
  <si>
    <t>Головний лісничий ДП "Довжанське ЛМГ" :                                                                                 О.Є. Шкарупа</t>
  </si>
  <si>
    <t>17</t>
  </si>
  <si>
    <t>3</t>
  </si>
  <si>
    <t>Д₂Б</t>
  </si>
  <si>
    <t>куртинами</t>
  </si>
  <si>
    <t>10Бкл+Яв+Яз+Ялє</t>
  </si>
  <si>
    <t>15.1</t>
  </si>
  <si>
    <t>біогрупи</t>
  </si>
  <si>
    <t>15</t>
  </si>
  <si>
    <t>18</t>
  </si>
  <si>
    <t>9</t>
  </si>
  <si>
    <t>38.1</t>
  </si>
  <si>
    <t>10Бкл+Дс+Яв+Ялє</t>
  </si>
  <si>
    <t>40.2</t>
  </si>
  <si>
    <t>Головний лісничий ДП "Довжанське ЛМГ":                                                                                                                                     О.Є. Шкарупа</t>
  </si>
  <si>
    <t>Вик.: Бойко</t>
  </si>
  <si>
    <t>Загатське</t>
  </si>
  <si>
    <t>20.4</t>
  </si>
  <si>
    <t>21.1</t>
  </si>
  <si>
    <t>Зруб 2018</t>
  </si>
  <si>
    <t>2,0 х2,0</t>
  </si>
  <si>
    <t>9Дс1Яв+Гч+Дч</t>
  </si>
  <si>
    <t>Гхч</t>
  </si>
  <si>
    <r>
      <t xml:space="preserve">   </t>
    </r>
    <r>
      <rPr>
        <b/>
        <sz val="11"/>
        <color indexed="8"/>
        <rFont val="Calibri"/>
        <family val="2"/>
      </rPr>
      <t xml:space="preserve"> 2. За типами лісорослинних</t>
    </r>
  </si>
  <si>
    <t>садивного, тис.шт</t>
  </si>
  <si>
    <t>посівного, кг.</t>
  </si>
  <si>
    <t>ТЛУ</t>
  </si>
  <si>
    <t>Категорія</t>
  </si>
  <si>
    <t>1.</t>
  </si>
  <si>
    <t>Всього хвойних</t>
  </si>
  <si>
    <t>А0</t>
  </si>
  <si>
    <t>Зруби</t>
  </si>
  <si>
    <t>2.</t>
  </si>
  <si>
    <t>Сосна звичайна</t>
  </si>
  <si>
    <t>А1</t>
  </si>
  <si>
    <t>Галявини і пустирі</t>
  </si>
  <si>
    <t>3.</t>
  </si>
  <si>
    <t>Сосна Палласа</t>
  </si>
  <si>
    <t>А2</t>
  </si>
  <si>
    <t>Згарища</t>
  </si>
  <si>
    <t>4.</t>
  </si>
  <si>
    <t>Ялина</t>
  </si>
  <si>
    <t>А3</t>
  </si>
  <si>
    <t>Загиблі лісові культури</t>
  </si>
  <si>
    <t>5.</t>
  </si>
  <si>
    <t>Ялиця</t>
  </si>
  <si>
    <t>А4</t>
  </si>
  <si>
    <t>Рідколісся</t>
  </si>
  <si>
    <t>6.</t>
  </si>
  <si>
    <t>Модрина</t>
  </si>
  <si>
    <t>А5</t>
  </si>
  <si>
    <t>Малоцінні насадження</t>
  </si>
  <si>
    <t>11.</t>
  </si>
  <si>
    <t>Ясен звичайний</t>
  </si>
  <si>
    <t>В4</t>
  </si>
  <si>
    <t>4. За сезонами створення</t>
  </si>
  <si>
    <t>14.</t>
  </si>
  <si>
    <t>Клен</t>
  </si>
  <si>
    <t>С1</t>
  </si>
  <si>
    <t>Навесні</t>
  </si>
  <si>
    <t>15.</t>
  </si>
  <si>
    <t>Береза</t>
  </si>
  <si>
    <t>С2</t>
  </si>
  <si>
    <t>Восени</t>
  </si>
  <si>
    <t>16.</t>
  </si>
  <si>
    <t>Горіх</t>
  </si>
  <si>
    <t>С3</t>
  </si>
  <si>
    <t>С4</t>
  </si>
  <si>
    <t>С5</t>
  </si>
  <si>
    <t>Вик.:Бойко</t>
  </si>
  <si>
    <t>Продовження фори 05 (частина друга)</t>
  </si>
  <si>
    <r>
      <t>Категорія:</t>
    </r>
    <r>
      <rPr>
        <u val="single"/>
        <sz val="11"/>
        <color indexed="8"/>
        <rFont val="Calibri"/>
        <family val="2"/>
      </rPr>
      <t xml:space="preserve"> лісові культури</t>
    </r>
  </si>
  <si>
    <t>у тому числі:</t>
  </si>
  <si>
    <t>Дуб північний</t>
  </si>
  <si>
    <t xml:space="preserve">Головний лісничий ДП "Довжанське ЛМГ" :                                                                                     О.Є.Шкарупа                                                                        </t>
  </si>
  <si>
    <t>Витрати матеріалу, тис.шт.</t>
  </si>
  <si>
    <t>8Дс2Яв+Гч+Гг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</si>
</sst>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00"/>
    <numFmt numFmtId="166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Calibri"/>
      <family val="2"/>
    </font>
    <font>
      <vertAlign val="subscript"/>
      <sz val="13"/>
      <name val="Times New Roman"/>
      <family val="1"/>
    </font>
    <font>
      <b/>
      <sz val="14"/>
      <name val="Calibri"/>
      <family val="2"/>
    </font>
    <font>
      <b/>
      <sz val="13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30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49" fillId="0" borderId="10" xfId="0" applyFont="1" applyBorder="1" applyAlignment="1">
      <alignment/>
    </xf>
    <xf numFmtId="164" fontId="49" fillId="0" borderId="10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16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64" fontId="0" fillId="0" borderId="10" xfId="0" applyNumberFormat="1" applyBorder="1" applyAlignment="1">
      <alignment horizontal="center"/>
    </xf>
    <xf numFmtId="0" fontId="4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52" fillId="0" borderId="10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textRotation="90" wrapText="1"/>
    </xf>
    <xf numFmtId="0" fontId="49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textRotation="90" wrapText="1" readingOrder="2"/>
    </xf>
    <xf numFmtId="0" fontId="49" fillId="0" borderId="15" xfId="0" applyFont="1" applyBorder="1" applyAlignment="1">
      <alignment horizontal="center" textRotation="90" wrapText="1" readingOrder="2"/>
    </xf>
    <xf numFmtId="0" fontId="49" fillId="0" borderId="11" xfId="0" applyFont="1" applyBorder="1" applyAlignment="1">
      <alignment horizontal="center" textRotation="90" wrapText="1" readingOrder="1"/>
    </xf>
    <xf numFmtId="0" fontId="49" fillId="0" borderId="15" xfId="0" applyFont="1" applyBorder="1" applyAlignment="1">
      <alignment horizontal="center" textRotation="90" wrapText="1" readingOrder="1"/>
    </xf>
    <xf numFmtId="0" fontId="49" fillId="0" borderId="11" xfId="0" applyFont="1" applyBorder="1" applyAlignment="1">
      <alignment horizontal="center" textRotation="90" wrapText="1"/>
    </xf>
    <xf numFmtId="0" fontId="49" fillId="0" borderId="15" xfId="0" applyFont="1" applyBorder="1" applyAlignment="1">
      <alignment horizontal="center" textRotation="90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/>
    </xf>
    <xf numFmtId="2" fontId="4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4;&#1075;&#1077;%20&#1047;&#1074;&#1077;&#1076;&#1077;&#1085;&#1072;%20&#1087;&#1088;&#1086;&#1077;&#1082;&#1090;&#1110;&#1074;%20&#1085;&#1072;%20%202018&#1088;.&#1075;&#1086;&#1090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2018"/>
      <sheetName val="2018 ПП"/>
      <sheetName val="2018 ЛК"/>
      <sheetName val="Лист1"/>
    </sheetNames>
    <sheetDataSet>
      <sheetData sheetId="0">
        <row r="47">
          <cell r="Q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U75"/>
  <sheetViews>
    <sheetView tabSelected="1" zoomScale="72" zoomScaleNormal="72" zoomScalePageLayoutView="0" workbookViewId="0" topLeftCell="A5">
      <selection activeCell="M22" sqref="M22"/>
    </sheetView>
  </sheetViews>
  <sheetFormatPr defaultColWidth="9.140625" defaultRowHeight="15"/>
  <cols>
    <col min="1" max="1" width="14.140625" style="1" customWidth="1"/>
    <col min="2" max="2" width="8.00390625" style="1" customWidth="1"/>
    <col min="3" max="3" width="5.421875" style="1" customWidth="1"/>
    <col min="4" max="4" width="6.140625" style="1" customWidth="1"/>
    <col min="5" max="5" width="7.28125" style="1" customWidth="1"/>
    <col min="6" max="6" width="8.421875" style="1" customWidth="1"/>
    <col min="7" max="7" width="8.140625" style="1" customWidth="1"/>
    <col min="8" max="8" width="11.140625" style="1" customWidth="1"/>
    <col min="9" max="9" width="13.00390625" style="1" customWidth="1"/>
    <col min="10" max="10" width="8.8515625" style="1" customWidth="1"/>
    <col min="11" max="11" width="11.28125" style="1" customWidth="1"/>
    <col min="12" max="12" width="13.57421875" style="1" customWidth="1"/>
    <col min="13" max="13" width="40.00390625" style="1" customWidth="1"/>
    <col min="14" max="14" width="9.7109375" style="1" customWidth="1"/>
    <col min="15" max="16" width="8.00390625" style="1" customWidth="1"/>
    <col min="17" max="17" width="7.00390625" style="1" customWidth="1"/>
    <col min="18" max="19" width="7.28125" style="1" customWidth="1"/>
    <col min="20" max="20" width="7.421875" style="1" customWidth="1"/>
    <col min="21" max="25" width="7.57421875" style="1" customWidth="1"/>
    <col min="26" max="28" width="7.8515625" style="1" customWidth="1"/>
    <col min="29" max="29" width="9.28125" style="1" customWidth="1"/>
    <col min="30" max="34" width="9.140625" style="1" customWidth="1"/>
    <col min="35" max="35" width="20.28125" style="1" customWidth="1"/>
    <col min="36" max="39" width="11.421875" style="1" bestFit="1" customWidth="1"/>
    <col min="40" max="41" width="9.140625" style="1" customWidth="1"/>
    <col min="42" max="43" width="9.421875" style="1" bestFit="1" customWidth="1"/>
    <col min="44" max="45" width="9.140625" style="1" customWidth="1"/>
    <col min="46" max="47" width="9.421875" style="1" bestFit="1" customWidth="1"/>
    <col min="48" max="16384" width="9.140625" style="1" customWidth="1"/>
  </cols>
  <sheetData>
    <row r="3" ht="16.5">
      <c r="Z3" s="1" t="s">
        <v>0</v>
      </c>
    </row>
    <row r="4" spans="2:22" ht="16.5">
      <c r="B4" s="2" t="s">
        <v>1</v>
      </c>
      <c r="V4" s="1" t="s">
        <v>2</v>
      </c>
    </row>
    <row r="5" spans="2:21" ht="16.5">
      <c r="B5" s="1" t="s">
        <v>3</v>
      </c>
      <c r="U5" s="1" t="s">
        <v>4</v>
      </c>
    </row>
    <row r="6" spans="2:21" ht="16.5">
      <c r="B6" s="1" t="s">
        <v>5</v>
      </c>
      <c r="U6" s="1" t="s">
        <v>6</v>
      </c>
    </row>
    <row r="7" spans="1:29" ht="20.25">
      <c r="A7" s="3"/>
      <c r="B7" s="3" t="s">
        <v>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 t="s">
        <v>8</v>
      </c>
      <c r="V7" s="3"/>
      <c r="W7" s="3"/>
      <c r="X7" s="3"/>
      <c r="Y7" s="3"/>
      <c r="Z7" s="3"/>
      <c r="AA7" s="3"/>
      <c r="AB7" s="3"/>
      <c r="AC7" s="3"/>
    </row>
    <row r="8" spans="1:29" ht="20.25">
      <c r="A8" s="3"/>
      <c r="B8" s="3"/>
      <c r="C8" s="3"/>
      <c r="D8" s="3"/>
      <c r="E8" s="3"/>
      <c r="F8" s="3"/>
      <c r="G8" s="3"/>
      <c r="H8" s="3"/>
      <c r="I8" s="3"/>
      <c r="J8" s="4"/>
      <c r="K8" s="3"/>
      <c r="L8" s="3"/>
      <c r="M8" s="5" t="s">
        <v>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0.25">
      <c r="A9" s="83" t="s">
        <v>10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</row>
    <row r="10" ht="16.5">
      <c r="B10" s="1" t="s">
        <v>11</v>
      </c>
    </row>
    <row r="12" spans="1:29" s="7" customFormat="1" ht="24.75" customHeight="1">
      <c r="A12" s="84" t="s">
        <v>12</v>
      </c>
      <c r="B12" s="84"/>
      <c r="C12" s="85" t="s">
        <v>13</v>
      </c>
      <c r="D12" s="85" t="s">
        <v>14</v>
      </c>
      <c r="E12" s="87" t="s">
        <v>15</v>
      </c>
      <c r="F12" s="85" t="s">
        <v>16</v>
      </c>
      <c r="G12" s="89" t="s">
        <v>17</v>
      </c>
      <c r="H12" s="91" t="s">
        <v>18</v>
      </c>
      <c r="I12" s="91" t="s">
        <v>19</v>
      </c>
      <c r="J12" s="81" t="s">
        <v>20</v>
      </c>
      <c r="K12" s="81"/>
      <c r="L12" s="77" t="s">
        <v>21</v>
      </c>
      <c r="M12" s="78" t="s">
        <v>22</v>
      </c>
      <c r="N12" s="79" t="s">
        <v>23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6"/>
      <c r="AB12" s="6"/>
      <c r="AC12" s="80" t="s">
        <v>24</v>
      </c>
    </row>
    <row r="13" spans="1:29" s="7" customFormat="1" ht="48.75" customHeight="1">
      <c r="A13" s="84"/>
      <c r="B13" s="84"/>
      <c r="C13" s="86"/>
      <c r="D13" s="86"/>
      <c r="E13" s="88"/>
      <c r="F13" s="86"/>
      <c r="G13" s="90"/>
      <c r="H13" s="92"/>
      <c r="I13" s="92"/>
      <c r="J13" s="8" t="s">
        <v>25</v>
      </c>
      <c r="K13" s="8" t="s">
        <v>26</v>
      </c>
      <c r="L13" s="77"/>
      <c r="M13" s="78"/>
      <c r="N13" s="6" t="s">
        <v>27</v>
      </c>
      <c r="O13" s="6" t="s">
        <v>28</v>
      </c>
      <c r="P13" s="6" t="s">
        <v>29</v>
      </c>
      <c r="Q13" s="9" t="s">
        <v>30</v>
      </c>
      <c r="R13" s="9" t="s">
        <v>31</v>
      </c>
      <c r="S13" s="9" t="s">
        <v>32</v>
      </c>
      <c r="T13" s="9" t="s">
        <v>33</v>
      </c>
      <c r="U13" s="9" t="s">
        <v>34</v>
      </c>
      <c r="V13" s="9" t="s">
        <v>35</v>
      </c>
      <c r="W13" s="9" t="s">
        <v>36</v>
      </c>
      <c r="X13" s="9" t="s">
        <v>37</v>
      </c>
      <c r="Y13" s="9" t="s">
        <v>38</v>
      </c>
      <c r="Z13" s="9" t="s">
        <v>39</v>
      </c>
      <c r="AA13" s="9" t="s">
        <v>40</v>
      </c>
      <c r="AB13" s="9" t="s">
        <v>174</v>
      </c>
      <c r="AC13" s="80"/>
    </row>
    <row r="14" spans="1:29" s="7" customFormat="1" ht="16.5">
      <c r="A14" s="81">
        <v>1</v>
      </c>
      <c r="B14" s="81"/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9">
        <v>24</v>
      </c>
      <c r="Z14" s="9">
        <v>25</v>
      </c>
      <c r="AA14" s="9">
        <v>26</v>
      </c>
      <c r="AB14" s="9">
        <v>27</v>
      </c>
      <c r="AC14" s="9">
        <v>28</v>
      </c>
    </row>
    <row r="15" spans="1:29" s="7" customFormat="1" ht="23.25" customHeight="1">
      <c r="A15" s="82" t="s">
        <v>41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</row>
    <row r="16" spans="1:47" s="13" customFormat="1" ht="16.5">
      <c r="A16" s="68" t="s">
        <v>42</v>
      </c>
      <c r="B16" s="68"/>
      <c r="C16" s="10">
        <v>1</v>
      </c>
      <c r="D16" s="10">
        <v>4</v>
      </c>
      <c r="E16" s="11" t="s">
        <v>43</v>
      </c>
      <c r="F16" s="11" t="s">
        <v>44</v>
      </c>
      <c r="G16" s="10" t="s">
        <v>32</v>
      </c>
      <c r="H16" s="10" t="s">
        <v>45</v>
      </c>
      <c r="I16" s="10" t="s">
        <v>46</v>
      </c>
      <c r="J16" s="10" t="s">
        <v>47</v>
      </c>
      <c r="K16" s="10" t="s">
        <v>48</v>
      </c>
      <c r="L16" s="10" t="s">
        <v>49</v>
      </c>
      <c r="M16" s="10" t="s">
        <v>50</v>
      </c>
      <c r="N16" s="12">
        <f aca="true" t="shared" si="0" ref="N16:N23">SUM(O16:AB16)</f>
        <v>7.279999999999999</v>
      </c>
      <c r="O16" s="10"/>
      <c r="P16" s="10"/>
      <c r="Q16" s="10"/>
      <c r="R16" s="10"/>
      <c r="S16" s="12">
        <v>4.368</v>
      </c>
      <c r="T16" s="10">
        <v>0.728</v>
      </c>
      <c r="U16" s="10">
        <v>0.728</v>
      </c>
      <c r="V16" s="10">
        <v>0.728</v>
      </c>
      <c r="W16" s="10"/>
      <c r="X16" s="10">
        <v>0.728</v>
      </c>
      <c r="Y16" s="10"/>
      <c r="Z16" s="10"/>
      <c r="AA16" s="10"/>
      <c r="AB16" s="10"/>
      <c r="AC16" s="10" t="s">
        <v>51</v>
      </c>
      <c r="AH16" s="14" t="s">
        <v>52</v>
      </c>
      <c r="AI16" s="14"/>
      <c r="AJ16" s="14"/>
      <c r="AK16" s="14"/>
      <c r="AL16" s="15"/>
      <c r="AM16" s="15"/>
      <c r="AN16" s="15"/>
      <c r="AO16" s="15" t="s">
        <v>53</v>
      </c>
      <c r="AP16" s="15"/>
      <c r="AQ16" s="15"/>
      <c r="AR16" s="15"/>
      <c r="AS16" s="14" t="s">
        <v>54</v>
      </c>
      <c r="AT16" s="14"/>
      <c r="AU16" s="14"/>
    </row>
    <row r="17" spans="1:47" s="13" customFormat="1" ht="16.5">
      <c r="A17" s="68" t="s">
        <v>42</v>
      </c>
      <c r="B17" s="68"/>
      <c r="C17" s="10">
        <v>2</v>
      </c>
      <c r="D17" s="10">
        <v>4</v>
      </c>
      <c r="E17" s="11" t="s">
        <v>55</v>
      </c>
      <c r="F17" s="16">
        <v>0.8</v>
      </c>
      <c r="G17" s="10" t="s">
        <v>32</v>
      </c>
      <c r="H17" s="10" t="s">
        <v>45</v>
      </c>
      <c r="I17" s="10" t="s">
        <v>46</v>
      </c>
      <c r="J17" s="10" t="s">
        <v>47</v>
      </c>
      <c r="K17" s="10" t="s">
        <v>48</v>
      </c>
      <c r="L17" s="10" t="s">
        <v>49</v>
      </c>
      <c r="M17" s="10" t="s">
        <v>50</v>
      </c>
      <c r="N17" s="12">
        <f t="shared" si="0"/>
        <v>4.48</v>
      </c>
      <c r="O17" s="10"/>
      <c r="P17" s="10"/>
      <c r="Q17" s="10"/>
      <c r="R17" s="10"/>
      <c r="S17" s="12">
        <v>2.688</v>
      </c>
      <c r="T17" s="10">
        <v>0.448</v>
      </c>
      <c r="U17" s="10">
        <v>0.448</v>
      </c>
      <c r="V17" s="10">
        <v>0.448</v>
      </c>
      <c r="W17" s="10"/>
      <c r="X17" s="10">
        <v>0.448</v>
      </c>
      <c r="Y17" s="10"/>
      <c r="Z17" s="10"/>
      <c r="AA17" s="10"/>
      <c r="AB17" s="10"/>
      <c r="AC17" s="10" t="s">
        <v>51</v>
      </c>
      <c r="AH17" s="17" t="s">
        <v>56</v>
      </c>
      <c r="AI17" s="17" t="s">
        <v>57</v>
      </c>
      <c r="AJ17" s="17" t="s">
        <v>58</v>
      </c>
      <c r="AK17" s="17" t="s">
        <v>59</v>
      </c>
      <c r="AL17" s="74" t="s">
        <v>60</v>
      </c>
      <c r="AM17" s="75"/>
      <c r="AN17" s="15"/>
      <c r="AO17" s="15"/>
      <c r="AP17" s="14" t="s">
        <v>61</v>
      </c>
      <c r="AQ17" s="15"/>
      <c r="AR17" s="15"/>
      <c r="AS17" s="14" t="s">
        <v>62</v>
      </c>
      <c r="AT17" s="15"/>
      <c r="AU17" s="14"/>
    </row>
    <row r="18" spans="1:47" s="13" customFormat="1" ht="16.5">
      <c r="A18" s="68" t="s">
        <v>63</v>
      </c>
      <c r="B18" s="68"/>
      <c r="C18" s="10">
        <v>1</v>
      </c>
      <c r="D18" s="10">
        <v>11</v>
      </c>
      <c r="E18" s="11" t="s">
        <v>64</v>
      </c>
      <c r="F18" s="10">
        <v>2.1</v>
      </c>
      <c r="G18" s="10" t="s">
        <v>32</v>
      </c>
      <c r="H18" s="10" t="s">
        <v>45</v>
      </c>
      <c r="I18" s="10" t="s">
        <v>46</v>
      </c>
      <c r="J18" s="10" t="s">
        <v>47</v>
      </c>
      <c r="K18" s="10" t="s">
        <v>48</v>
      </c>
      <c r="L18" s="10" t="s">
        <v>65</v>
      </c>
      <c r="M18" s="10" t="s">
        <v>66</v>
      </c>
      <c r="N18" s="12">
        <f t="shared" si="0"/>
        <v>6.500000000000001</v>
      </c>
      <c r="O18" s="12"/>
      <c r="P18" s="12"/>
      <c r="Q18" s="12"/>
      <c r="R18" s="12"/>
      <c r="S18" s="12">
        <v>5.2</v>
      </c>
      <c r="T18" s="12">
        <v>0.65</v>
      </c>
      <c r="U18" s="12">
        <v>0.52</v>
      </c>
      <c r="V18" s="12">
        <v>0.13</v>
      </c>
      <c r="W18" s="12"/>
      <c r="X18" s="12"/>
      <c r="Y18" s="12"/>
      <c r="Z18" s="12"/>
      <c r="AA18" s="12"/>
      <c r="AB18" s="12"/>
      <c r="AC18" s="10" t="s">
        <v>51</v>
      </c>
      <c r="AH18" s="18" t="s">
        <v>67</v>
      </c>
      <c r="AI18" s="18" t="s">
        <v>68</v>
      </c>
      <c r="AJ18" s="18"/>
      <c r="AK18" s="18"/>
      <c r="AL18" s="18"/>
      <c r="AM18" s="18"/>
      <c r="AN18" s="15"/>
      <c r="AO18" s="19" t="s">
        <v>69</v>
      </c>
      <c r="AP18" s="18"/>
      <c r="AQ18" s="18"/>
      <c r="AR18" s="15"/>
      <c r="AS18" s="18" t="s">
        <v>68</v>
      </c>
      <c r="AT18" s="18"/>
      <c r="AU18" s="18"/>
    </row>
    <row r="19" spans="1:47" s="13" customFormat="1" ht="16.5">
      <c r="A19" s="68" t="s">
        <v>63</v>
      </c>
      <c r="B19" s="68"/>
      <c r="C19" s="10">
        <v>2</v>
      </c>
      <c r="D19" s="10">
        <v>24</v>
      </c>
      <c r="E19" s="11" t="s">
        <v>70</v>
      </c>
      <c r="F19" s="10">
        <v>0.8</v>
      </c>
      <c r="G19" s="10" t="s">
        <v>32</v>
      </c>
      <c r="H19" s="10" t="s">
        <v>45</v>
      </c>
      <c r="I19" s="10" t="s">
        <v>46</v>
      </c>
      <c r="J19" s="10" t="s">
        <v>47</v>
      </c>
      <c r="K19" s="10" t="s">
        <v>48</v>
      </c>
      <c r="L19" s="10" t="s">
        <v>65</v>
      </c>
      <c r="M19" s="10" t="s">
        <v>71</v>
      </c>
      <c r="N19" s="12">
        <f t="shared" si="0"/>
        <v>5.999999999999999</v>
      </c>
      <c r="O19" s="12"/>
      <c r="P19" s="12"/>
      <c r="Q19" s="12"/>
      <c r="R19" s="12"/>
      <c r="S19" s="12">
        <v>4.8</v>
      </c>
      <c r="T19" s="12">
        <v>0.6</v>
      </c>
      <c r="U19" s="12">
        <v>0.48</v>
      </c>
      <c r="V19" s="12">
        <v>0.12</v>
      </c>
      <c r="W19" s="12"/>
      <c r="X19" s="12"/>
      <c r="Y19" s="12"/>
      <c r="Z19" s="12"/>
      <c r="AA19" s="12"/>
      <c r="AB19" s="12"/>
      <c r="AC19" s="10" t="s">
        <v>51</v>
      </c>
      <c r="AH19" s="20" t="s">
        <v>72</v>
      </c>
      <c r="AI19" s="20" t="s">
        <v>73</v>
      </c>
      <c r="AJ19" s="20">
        <f>SUM(AJ20:AJ33)</f>
        <v>0</v>
      </c>
      <c r="AK19" s="20">
        <f>SUM(AK20:AK33)</f>
        <v>6</v>
      </c>
      <c r="AL19" s="20">
        <f>SUM(AL20:AL33)</f>
        <v>0</v>
      </c>
      <c r="AM19" s="20">
        <f>SUM(AM20:AM33)</f>
        <v>0</v>
      </c>
      <c r="AN19" s="15"/>
      <c r="AO19" s="19" t="s">
        <v>74</v>
      </c>
      <c r="AP19" s="18"/>
      <c r="AQ19" s="18"/>
      <c r="AR19" s="15"/>
      <c r="AS19" s="20" t="s">
        <v>75</v>
      </c>
      <c r="AT19" s="20"/>
      <c r="AU19" s="20"/>
    </row>
    <row r="20" spans="1:47" s="13" customFormat="1" ht="19.5">
      <c r="A20" s="68" t="s">
        <v>63</v>
      </c>
      <c r="B20" s="68"/>
      <c r="C20" s="10">
        <v>3</v>
      </c>
      <c r="D20" s="10">
        <v>25</v>
      </c>
      <c r="E20" s="11" t="s">
        <v>76</v>
      </c>
      <c r="F20" s="10">
        <v>2</v>
      </c>
      <c r="G20" s="10" t="s">
        <v>32</v>
      </c>
      <c r="H20" s="10" t="s">
        <v>77</v>
      </c>
      <c r="I20" s="10" t="s">
        <v>46</v>
      </c>
      <c r="J20" s="10" t="s">
        <v>47</v>
      </c>
      <c r="K20" s="10" t="s">
        <v>48</v>
      </c>
      <c r="L20" s="10" t="s">
        <v>65</v>
      </c>
      <c r="M20" s="10" t="s">
        <v>66</v>
      </c>
      <c r="N20" s="12">
        <f t="shared" si="0"/>
        <v>4</v>
      </c>
      <c r="O20" s="12"/>
      <c r="P20" s="12"/>
      <c r="Q20" s="12"/>
      <c r="R20" s="12"/>
      <c r="S20" s="12">
        <v>3.2</v>
      </c>
      <c r="T20" s="12">
        <v>0.4</v>
      </c>
      <c r="U20" s="12">
        <v>0.32</v>
      </c>
      <c r="V20" s="12">
        <v>0.08</v>
      </c>
      <c r="W20" s="12"/>
      <c r="X20" s="12"/>
      <c r="Y20" s="12"/>
      <c r="Z20" s="12"/>
      <c r="AA20" s="12"/>
      <c r="AB20" s="12"/>
      <c r="AC20" s="10" t="s">
        <v>78</v>
      </c>
      <c r="AH20" s="18" t="s">
        <v>79</v>
      </c>
      <c r="AI20" s="18" t="s">
        <v>80</v>
      </c>
      <c r="AJ20" s="18"/>
      <c r="AK20" s="18"/>
      <c r="AL20" s="18">
        <f>'[1]зведена 2018'!Q47</f>
        <v>0</v>
      </c>
      <c r="AM20" s="18"/>
      <c r="AN20" s="15"/>
      <c r="AO20" s="19" t="s">
        <v>81</v>
      </c>
      <c r="AP20" s="18"/>
      <c r="AQ20" s="18"/>
      <c r="AR20" s="15"/>
      <c r="AS20" s="15"/>
      <c r="AT20" s="15"/>
      <c r="AU20" s="15"/>
    </row>
    <row r="21" spans="1:47" s="13" customFormat="1" ht="16.5">
      <c r="A21" s="66" t="s">
        <v>63</v>
      </c>
      <c r="B21" s="67"/>
      <c r="C21" s="10">
        <v>4</v>
      </c>
      <c r="D21" s="10">
        <v>26</v>
      </c>
      <c r="E21" s="11" t="s">
        <v>82</v>
      </c>
      <c r="F21" s="10">
        <v>1.8</v>
      </c>
      <c r="G21" s="10" t="s">
        <v>32</v>
      </c>
      <c r="H21" s="12" t="s">
        <v>45</v>
      </c>
      <c r="I21" s="10" t="s">
        <v>46</v>
      </c>
      <c r="J21" s="10" t="s">
        <v>47</v>
      </c>
      <c r="K21" s="10" t="s">
        <v>48</v>
      </c>
      <c r="L21" s="10" t="s">
        <v>65</v>
      </c>
      <c r="M21" s="10" t="s">
        <v>83</v>
      </c>
      <c r="N21" s="12">
        <f t="shared" si="0"/>
        <v>5.500000000000001</v>
      </c>
      <c r="O21" s="12">
        <v>0.99</v>
      </c>
      <c r="P21" s="12"/>
      <c r="Q21" s="12"/>
      <c r="R21" s="12"/>
      <c r="S21" s="12">
        <v>3.85</v>
      </c>
      <c r="T21" s="12">
        <v>0.44</v>
      </c>
      <c r="U21" s="12">
        <v>0.11</v>
      </c>
      <c r="V21" s="12">
        <v>0.11</v>
      </c>
      <c r="W21" s="12"/>
      <c r="X21" s="12"/>
      <c r="Y21" s="12"/>
      <c r="Z21" s="12"/>
      <c r="AA21" s="12"/>
      <c r="AB21" s="12"/>
      <c r="AC21" s="10" t="s">
        <v>51</v>
      </c>
      <c r="AH21" s="18" t="s">
        <v>84</v>
      </c>
      <c r="AI21" s="18" t="s">
        <v>85</v>
      </c>
      <c r="AJ21" s="18"/>
      <c r="AK21" s="18">
        <v>6</v>
      </c>
      <c r="AL21" s="21"/>
      <c r="AM21" s="18"/>
      <c r="AN21" s="15"/>
      <c r="AO21" s="19" t="s">
        <v>86</v>
      </c>
      <c r="AP21" s="18"/>
      <c r="AQ21" s="18"/>
      <c r="AR21" s="15"/>
      <c r="AS21" s="15"/>
      <c r="AT21" s="15"/>
      <c r="AU21" s="15"/>
    </row>
    <row r="22" spans="1:47" s="13" customFormat="1" ht="16.5">
      <c r="A22" s="66" t="s">
        <v>168</v>
      </c>
      <c r="B22" s="76"/>
      <c r="C22" s="10">
        <v>1</v>
      </c>
      <c r="D22" s="10">
        <v>14</v>
      </c>
      <c r="E22" s="11" t="s">
        <v>169</v>
      </c>
      <c r="F22" s="10">
        <v>1</v>
      </c>
      <c r="G22" s="10" t="s">
        <v>28</v>
      </c>
      <c r="H22" s="12" t="s">
        <v>45</v>
      </c>
      <c r="I22" s="10" t="s">
        <v>171</v>
      </c>
      <c r="J22" s="10" t="s">
        <v>47</v>
      </c>
      <c r="K22" s="10" t="s">
        <v>48</v>
      </c>
      <c r="L22" s="10" t="s">
        <v>49</v>
      </c>
      <c r="M22" s="10" t="s">
        <v>228</v>
      </c>
      <c r="N22" s="12">
        <f t="shared" si="0"/>
        <v>6.6</v>
      </c>
      <c r="O22" s="48">
        <v>4.2</v>
      </c>
      <c r="P22" s="12"/>
      <c r="Q22" s="12"/>
      <c r="R22" s="12">
        <v>0.6</v>
      </c>
      <c r="S22" s="12"/>
      <c r="T22" s="12">
        <v>1.2</v>
      </c>
      <c r="U22" s="12"/>
      <c r="V22" s="12"/>
      <c r="W22" s="12"/>
      <c r="X22" s="12"/>
      <c r="Y22" s="12"/>
      <c r="Z22" s="12"/>
      <c r="AA22" s="12"/>
      <c r="AB22" s="12">
        <v>0.6</v>
      </c>
      <c r="AC22" s="10" t="s">
        <v>51</v>
      </c>
      <c r="AH22" s="18"/>
      <c r="AI22" s="18"/>
      <c r="AJ22" s="18"/>
      <c r="AK22" s="18"/>
      <c r="AL22" s="21"/>
      <c r="AM22" s="18"/>
      <c r="AN22" s="15"/>
      <c r="AO22" s="19"/>
      <c r="AP22" s="18"/>
      <c r="AQ22" s="18"/>
      <c r="AR22" s="15"/>
      <c r="AS22" s="15"/>
      <c r="AT22" s="15"/>
      <c r="AU22" s="15"/>
    </row>
    <row r="23" spans="1:47" s="13" customFormat="1" ht="16.5">
      <c r="A23" s="66" t="s">
        <v>168</v>
      </c>
      <c r="B23" s="76"/>
      <c r="C23" s="10">
        <v>2</v>
      </c>
      <c r="D23" s="10">
        <v>13</v>
      </c>
      <c r="E23" s="11" t="s">
        <v>170</v>
      </c>
      <c r="F23" s="10">
        <v>1</v>
      </c>
      <c r="G23" s="10" t="s">
        <v>28</v>
      </c>
      <c r="H23" s="12" t="s">
        <v>45</v>
      </c>
      <c r="I23" s="10" t="s">
        <v>171</v>
      </c>
      <c r="J23" s="10" t="s">
        <v>47</v>
      </c>
      <c r="K23" s="10" t="s">
        <v>48</v>
      </c>
      <c r="L23" s="10" t="s">
        <v>172</v>
      </c>
      <c r="M23" s="10" t="s">
        <v>173</v>
      </c>
      <c r="N23" s="12">
        <f t="shared" si="0"/>
        <v>4</v>
      </c>
      <c r="O23" s="12">
        <v>3.6</v>
      </c>
      <c r="P23" s="12"/>
      <c r="Q23" s="12"/>
      <c r="R23" s="12">
        <v>0.02</v>
      </c>
      <c r="S23" s="12"/>
      <c r="T23" s="12">
        <v>0.36</v>
      </c>
      <c r="U23" s="12"/>
      <c r="V23" s="12"/>
      <c r="W23" s="12"/>
      <c r="X23" s="12">
        <v>0.02</v>
      </c>
      <c r="Y23" s="12"/>
      <c r="Z23" s="12"/>
      <c r="AA23" s="12"/>
      <c r="AB23" s="12"/>
      <c r="AC23" s="10" t="s">
        <v>51</v>
      </c>
      <c r="AH23" s="18"/>
      <c r="AI23" s="18"/>
      <c r="AJ23" s="18"/>
      <c r="AK23" s="18"/>
      <c r="AL23" s="21"/>
      <c r="AM23" s="18"/>
      <c r="AN23" s="15"/>
      <c r="AO23" s="19"/>
      <c r="AP23" s="18"/>
      <c r="AQ23" s="18"/>
      <c r="AR23" s="15"/>
      <c r="AS23" s="15"/>
      <c r="AT23" s="15"/>
      <c r="AU23" s="15"/>
    </row>
    <row r="24" spans="1:47" s="25" customFormat="1" ht="18" customHeight="1">
      <c r="A24" s="73" t="s">
        <v>87</v>
      </c>
      <c r="B24" s="73"/>
      <c r="C24" s="22"/>
      <c r="D24" s="22"/>
      <c r="E24" s="22"/>
      <c r="F24" s="23">
        <f>SUM(F16:F23)</f>
        <v>9.5</v>
      </c>
      <c r="G24" s="23">
        <f>SUM(G16:G23)</f>
        <v>0</v>
      </c>
      <c r="H24" s="23">
        <f>SUM(H16:H21)</f>
        <v>0</v>
      </c>
      <c r="I24" s="23">
        <f>SUM(I16:I21)</f>
        <v>0</v>
      </c>
      <c r="J24" s="23">
        <f>SUM(J16:J21)</f>
        <v>0</v>
      </c>
      <c r="K24" s="23">
        <f>SUM(K16:K21)</f>
        <v>0</v>
      </c>
      <c r="L24" s="23">
        <f>SUM(L16:L21)</f>
        <v>0</v>
      </c>
      <c r="M24" s="23">
        <f>SUM(M16:M22)</f>
        <v>0</v>
      </c>
      <c r="N24" s="24">
        <f>SUM(N16:N23)</f>
        <v>44.36000000000001</v>
      </c>
      <c r="O24" s="24">
        <f aca="true" t="shared" si="1" ref="O24:AB24">SUM(O16:O23)</f>
        <v>8.790000000000001</v>
      </c>
      <c r="P24" s="24">
        <f t="shared" si="1"/>
        <v>0</v>
      </c>
      <c r="Q24" s="24">
        <f t="shared" si="1"/>
        <v>0</v>
      </c>
      <c r="R24" s="24">
        <f t="shared" si="1"/>
        <v>0.62</v>
      </c>
      <c r="S24" s="24">
        <f t="shared" si="1"/>
        <v>24.106</v>
      </c>
      <c r="T24" s="24">
        <f t="shared" si="1"/>
        <v>4.8260000000000005</v>
      </c>
      <c r="U24" s="24">
        <f t="shared" si="1"/>
        <v>2.606</v>
      </c>
      <c r="V24" s="24">
        <f t="shared" si="1"/>
        <v>1.6160000000000003</v>
      </c>
      <c r="W24" s="24">
        <f t="shared" si="1"/>
        <v>0</v>
      </c>
      <c r="X24" s="24">
        <f t="shared" si="1"/>
        <v>1.196</v>
      </c>
      <c r="Y24" s="24">
        <f t="shared" si="1"/>
        <v>0</v>
      </c>
      <c r="Z24" s="24">
        <f t="shared" si="1"/>
        <v>0</v>
      </c>
      <c r="AA24" s="24">
        <f t="shared" si="1"/>
        <v>0</v>
      </c>
      <c r="AB24" s="24">
        <f t="shared" si="1"/>
        <v>0.6</v>
      </c>
      <c r="AC24" s="23"/>
      <c r="AH24" s="26" t="s">
        <v>88</v>
      </c>
      <c r="AI24" s="26" t="s">
        <v>89</v>
      </c>
      <c r="AJ24" s="26"/>
      <c r="AK24" s="26"/>
      <c r="AL24" s="26"/>
      <c r="AM24" s="26"/>
      <c r="AN24"/>
      <c r="AO24" s="27" t="s">
        <v>90</v>
      </c>
      <c r="AP24" s="26"/>
      <c r="AQ24" s="26"/>
      <c r="AR24"/>
      <c r="AS24"/>
      <c r="AT24"/>
      <c r="AU24"/>
    </row>
    <row r="25" spans="1:47" s="30" customFormat="1" ht="23.25" customHeight="1">
      <c r="A25" s="28" t="s">
        <v>91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H25" s="26" t="s">
        <v>92</v>
      </c>
      <c r="AI25" s="26" t="s">
        <v>93</v>
      </c>
      <c r="AJ25" s="26"/>
      <c r="AK25" s="26"/>
      <c r="AL25" s="26"/>
      <c r="AM25" s="26"/>
      <c r="AN25"/>
      <c r="AO25" s="27" t="s">
        <v>94</v>
      </c>
      <c r="AP25" s="26"/>
      <c r="AQ25" s="26"/>
      <c r="AR25"/>
      <c r="AS25" s="27" t="s">
        <v>95</v>
      </c>
      <c r="AT25" s="27" t="s">
        <v>96</v>
      </c>
      <c r="AU25" s="27" t="s">
        <v>59</v>
      </c>
    </row>
    <row r="26" spans="1:47" s="13" customFormat="1" ht="16.5">
      <c r="A26" s="68" t="s">
        <v>42</v>
      </c>
      <c r="B26" s="68"/>
      <c r="C26" s="10">
        <v>1</v>
      </c>
      <c r="D26" s="10">
        <v>3</v>
      </c>
      <c r="E26" s="11" t="s">
        <v>97</v>
      </c>
      <c r="F26" s="16">
        <v>1.5</v>
      </c>
      <c r="G26" s="10" t="s">
        <v>32</v>
      </c>
      <c r="H26" s="10" t="s">
        <v>45</v>
      </c>
      <c r="I26" s="10" t="s">
        <v>46</v>
      </c>
      <c r="J26" s="10"/>
      <c r="K26" s="10"/>
      <c r="L26" s="10"/>
      <c r="M26" s="10" t="s">
        <v>98</v>
      </c>
      <c r="N26" s="12">
        <f aca="true" t="shared" si="2" ref="N26:N50">SUM(O26:AB26)</f>
        <v>3</v>
      </c>
      <c r="O26" s="10"/>
      <c r="P26" s="10"/>
      <c r="Q26" s="10"/>
      <c r="R26" s="10"/>
      <c r="S26" s="12">
        <v>3</v>
      </c>
      <c r="T26" s="10"/>
      <c r="U26" s="10"/>
      <c r="V26" s="10"/>
      <c r="W26" s="10"/>
      <c r="X26" s="10"/>
      <c r="Y26" s="10"/>
      <c r="Z26" s="10"/>
      <c r="AA26" s="10"/>
      <c r="AB26" s="10"/>
      <c r="AC26" s="10" t="s">
        <v>51</v>
      </c>
      <c r="AH26" s="18" t="s">
        <v>99</v>
      </c>
      <c r="AI26" s="18" t="s">
        <v>100</v>
      </c>
      <c r="AJ26" s="18"/>
      <c r="AK26" s="18"/>
      <c r="AL26" s="74" t="s">
        <v>60</v>
      </c>
      <c r="AM26" s="75"/>
      <c r="AN26" s="15"/>
      <c r="AO26" s="15"/>
      <c r="AP26" s="14" t="s">
        <v>61</v>
      </c>
      <c r="AQ26" s="15"/>
      <c r="AR26" s="15"/>
      <c r="AS26" s="14" t="s">
        <v>62</v>
      </c>
      <c r="AT26" s="15"/>
      <c r="AU26" s="14"/>
    </row>
    <row r="27" spans="1:47" s="13" customFormat="1" ht="16.5">
      <c r="A27" s="68" t="s">
        <v>42</v>
      </c>
      <c r="B27" s="68"/>
      <c r="C27" s="10">
        <v>2</v>
      </c>
      <c r="D27" s="10">
        <v>3</v>
      </c>
      <c r="E27" s="11" t="s">
        <v>101</v>
      </c>
      <c r="F27" s="16">
        <v>1.5</v>
      </c>
      <c r="G27" s="10" t="s">
        <v>32</v>
      </c>
      <c r="H27" s="10" t="s">
        <v>45</v>
      </c>
      <c r="I27" s="10" t="s">
        <v>46</v>
      </c>
      <c r="J27" s="10"/>
      <c r="K27" s="10"/>
      <c r="L27" s="10"/>
      <c r="M27" s="10" t="s">
        <v>98</v>
      </c>
      <c r="N27" s="12">
        <f t="shared" si="2"/>
        <v>3</v>
      </c>
      <c r="O27" s="10"/>
      <c r="P27" s="10"/>
      <c r="Q27" s="10"/>
      <c r="R27" s="10"/>
      <c r="S27" s="12">
        <v>3</v>
      </c>
      <c r="T27" s="10"/>
      <c r="U27" s="10"/>
      <c r="V27" s="10"/>
      <c r="W27" s="10"/>
      <c r="X27" s="10"/>
      <c r="Y27" s="10"/>
      <c r="Z27" s="10"/>
      <c r="AA27" s="10"/>
      <c r="AB27" s="10"/>
      <c r="AC27" s="10" t="s">
        <v>51</v>
      </c>
      <c r="AH27" s="18" t="s">
        <v>102</v>
      </c>
      <c r="AI27" s="18" t="s">
        <v>103</v>
      </c>
      <c r="AJ27" s="18"/>
      <c r="AK27" s="18"/>
      <c r="AL27" s="74" t="s">
        <v>60</v>
      </c>
      <c r="AM27" s="75"/>
      <c r="AN27" s="15"/>
      <c r="AO27" s="15"/>
      <c r="AP27" s="14" t="s">
        <v>61</v>
      </c>
      <c r="AQ27" s="15"/>
      <c r="AR27" s="15"/>
      <c r="AS27" s="14" t="s">
        <v>62</v>
      </c>
      <c r="AT27" s="15"/>
      <c r="AU27" s="14"/>
    </row>
    <row r="28" spans="1:47" s="13" customFormat="1" ht="16.5">
      <c r="A28" s="68" t="s">
        <v>104</v>
      </c>
      <c r="B28" s="68"/>
      <c r="C28" s="10">
        <v>1</v>
      </c>
      <c r="D28" s="10">
        <v>5</v>
      </c>
      <c r="E28" s="11" t="s">
        <v>105</v>
      </c>
      <c r="F28" s="10">
        <v>3.6</v>
      </c>
      <c r="G28" s="10" t="s">
        <v>32</v>
      </c>
      <c r="H28" s="10" t="s">
        <v>45</v>
      </c>
      <c r="I28" s="10" t="s">
        <v>46</v>
      </c>
      <c r="J28" s="10" t="s">
        <v>47</v>
      </c>
      <c r="K28" s="10" t="s">
        <v>47</v>
      </c>
      <c r="L28" s="10" t="s">
        <v>106</v>
      </c>
      <c r="M28" s="10" t="s">
        <v>107</v>
      </c>
      <c r="N28" s="12">
        <f t="shared" si="2"/>
        <v>2.5</v>
      </c>
      <c r="O28" s="10">
        <v>1.75</v>
      </c>
      <c r="P28" s="10"/>
      <c r="Q28" s="10"/>
      <c r="R28" s="10"/>
      <c r="S28" s="10"/>
      <c r="T28" s="10">
        <v>0.25</v>
      </c>
      <c r="U28" s="10"/>
      <c r="V28" s="10">
        <v>0.5</v>
      </c>
      <c r="W28" s="10"/>
      <c r="X28" s="10"/>
      <c r="Y28" s="10"/>
      <c r="Z28" s="10"/>
      <c r="AA28" s="10"/>
      <c r="AB28" s="10"/>
      <c r="AC28" s="10" t="s">
        <v>51</v>
      </c>
      <c r="AH28" s="18" t="s">
        <v>108</v>
      </c>
      <c r="AI28" s="18" t="s">
        <v>109</v>
      </c>
      <c r="AJ28" s="18"/>
      <c r="AK28" s="18"/>
      <c r="AL28" s="18"/>
      <c r="AM28" s="18"/>
      <c r="AN28" s="15"/>
      <c r="AO28" s="19" t="s">
        <v>110</v>
      </c>
      <c r="AP28" s="18"/>
      <c r="AQ28" s="18"/>
      <c r="AR28" s="14"/>
      <c r="AS28" s="14" t="s">
        <v>111</v>
      </c>
      <c r="AT28" s="14"/>
      <c r="AU28" s="15"/>
    </row>
    <row r="29" spans="1:47" s="13" customFormat="1" ht="16.5">
      <c r="A29" s="68" t="s">
        <v>104</v>
      </c>
      <c r="B29" s="68"/>
      <c r="C29" s="10">
        <v>2</v>
      </c>
      <c r="D29" s="10">
        <v>5</v>
      </c>
      <c r="E29" s="11" t="s">
        <v>112</v>
      </c>
      <c r="F29" s="10">
        <v>4</v>
      </c>
      <c r="G29" s="10" t="s">
        <v>32</v>
      </c>
      <c r="H29" s="10" t="s">
        <v>45</v>
      </c>
      <c r="I29" s="10" t="s">
        <v>46</v>
      </c>
      <c r="J29" s="10" t="s">
        <v>47</v>
      </c>
      <c r="K29" s="10" t="s">
        <v>47</v>
      </c>
      <c r="L29" s="10" t="s">
        <v>106</v>
      </c>
      <c r="M29" s="10" t="s">
        <v>113</v>
      </c>
      <c r="N29" s="12">
        <f t="shared" si="2"/>
        <v>2</v>
      </c>
      <c r="O29" s="10">
        <v>1.6</v>
      </c>
      <c r="P29" s="10"/>
      <c r="Q29" s="10"/>
      <c r="R29" s="10"/>
      <c r="S29" s="10"/>
      <c r="T29" s="10"/>
      <c r="U29" s="10"/>
      <c r="V29" s="10">
        <v>0.4</v>
      </c>
      <c r="W29" s="10"/>
      <c r="X29" s="10"/>
      <c r="Y29" s="10"/>
      <c r="Z29" s="10"/>
      <c r="AA29" s="10"/>
      <c r="AB29" s="10"/>
      <c r="AC29" s="10" t="s">
        <v>78</v>
      </c>
      <c r="AH29" s="18" t="s">
        <v>114</v>
      </c>
      <c r="AI29" s="18" t="s">
        <v>115</v>
      </c>
      <c r="AJ29" s="18"/>
      <c r="AK29" s="18"/>
      <c r="AL29" s="18"/>
      <c r="AM29" s="18"/>
      <c r="AN29" s="15"/>
      <c r="AO29" s="19" t="s">
        <v>116</v>
      </c>
      <c r="AP29" s="18"/>
      <c r="AQ29" s="18"/>
      <c r="AR29" s="15"/>
      <c r="AS29" s="15"/>
      <c r="AT29" s="15"/>
      <c r="AU29" s="15"/>
    </row>
    <row r="30" spans="1:47" s="13" customFormat="1" ht="16.5">
      <c r="A30" s="68" t="s">
        <v>104</v>
      </c>
      <c r="B30" s="68"/>
      <c r="C30" s="10">
        <v>3</v>
      </c>
      <c r="D30" s="10">
        <v>5</v>
      </c>
      <c r="E30" s="11" t="s">
        <v>117</v>
      </c>
      <c r="F30" s="10">
        <v>4.8</v>
      </c>
      <c r="G30" s="10" t="s">
        <v>32</v>
      </c>
      <c r="H30" s="10" t="s">
        <v>45</v>
      </c>
      <c r="I30" s="10" t="s">
        <v>46</v>
      </c>
      <c r="J30" s="10"/>
      <c r="K30" s="10"/>
      <c r="L30" s="10"/>
      <c r="M30" s="10" t="s">
        <v>98</v>
      </c>
      <c r="N30" s="12">
        <f t="shared" si="2"/>
        <v>0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 t="s">
        <v>51</v>
      </c>
      <c r="AH30" s="18" t="s">
        <v>118</v>
      </c>
      <c r="AI30" s="18" t="s">
        <v>119</v>
      </c>
      <c r="AJ30" s="18"/>
      <c r="AK30" s="18"/>
      <c r="AL30" s="18"/>
      <c r="AM30" s="18"/>
      <c r="AN30" s="15"/>
      <c r="AO30" s="19" t="s">
        <v>120</v>
      </c>
      <c r="AP30" s="18"/>
      <c r="AQ30" s="18"/>
      <c r="AR30" s="15"/>
      <c r="AS30" s="19" t="s">
        <v>121</v>
      </c>
      <c r="AT30" s="19" t="s">
        <v>96</v>
      </c>
      <c r="AU30" s="19" t="s">
        <v>59</v>
      </c>
    </row>
    <row r="31" spans="1:47" s="13" customFormat="1" ht="16.5">
      <c r="A31" s="68" t="s">
        <v>104</v>
      </c>
      <c r="B31" s="68"/>
      <c r="C31" s="10">
        <v>4</v>
      </c>
      <c r="D31" s="10">
        <v>5</v>
      </c>
      <c r="E31" s="11" t="s">
        <v>122</v>
      </c>
      <c r="F31" s="10">
        <v>4.7</v>
      </c>
      <c r="G31" s="10" t="s">
        <v>32</v>
      </c>
      <c r="H31" s="10" t="s">
        <v>45</v>
      </c>
      <c r="I31" s="10" t="s">
        <v>46</v>
      </c>
      <c r="J31" s="10"/>
      <c r="K31" s="10"/>
      <c r="L31" s="10"/>
      <c r="M31" s="10" t="s">
        <v>98</v>
      </c>
      <c r="N31" s="12">
        <f t="shared" si="2"/>
        <v>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 t="s">
        <v>51</v>
      </c>
      <c r="AH31" s="18" t="s">
        <v>123</v>
      </c>
      <c r="AI31" s="18" t="s">
        <v>124</v>
      </c>
      <c r="AJ31" s="18"/>
      <c r="AK31" s="18"/>
      <c r="AL31" s="18"/>
      <c r="AM31" s="18"/>
      <c r="AN31" s="15"/>
      <c r="AO31" s="19" t="s">
        <v>125</v>
      </c>
      <c r="AP31" s="18"/>
      <c r="AQ31" s="18"/>
      <c r="AR31" s="15"/>
      <c r="AS31" s="18" t="s">
        <v>126</v>
      </c>
      <c r="AT31" s="18"/>
      <c r="AU31" s="18"/>
    </row>
    <row r="32" spans="1:47" s="13" customFormat="1" ht="16.5">
      <c r="A32" s="68" t="s">
        <v>104</v>
      </c>
      <c r="B32" s="68"/>
      <c r="C32" s="10">
        <v>5</v>
      </c>
      <c r="D32" s="10">
        <v>5</v>
      </c>
      <c r="E32" s="11" t="s">
        <v>127</v>
      </c>
      <c r="F32" s="10">
        <v>3.6</v>
      </c>
      <c r="G32" s="10" t="s">
        <v>32</v>
      </c>
      <c r="H32" s="10" t="s">
        <v>45</v>
      </c>
      <c r="I32" s="10" t="s">
        <v>46</v>
      </c>
      <c r="J32" s="10"/>
      <c r="K32" s="10"/>
      <c r="L32" s="10"/>
      <c r="M32" s="10" t="s">
        <v>128</v>
      </c>
      <c r="N32" s="12">
        <f t="shared" si="2"/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 t="s">
        <v>51</v>
      </c>
      <c r="AH32" s="18" t="s">
        <v>129</v>
      </c>
      <c r="AI32" s="18" t="s">
        <v>130</v>
      </c>
      <c r="AJ32" s="18"/>
      <c r="AK32" s="18"/>
      <c r="AL32" s="18"/>
      <c r="AM32" s="18"/>
      <c r="AN32" s="15"/>
      <c r="AO32" s="19" t="s">
        <v>131</v>
      </c>
      <c r="AP32" s="18"/>
      <c r="AQ32" s="18"/>
      <c r="AR32" s="15"/>
      <c r="AS32" s="18" t="s">
        <v>132</v>
      </c>
      <c r="AT32" s="21"/>
      <c r="AU32" s="18"/>
    </row>
    <row r="33" spans="1:47" s="13" customFormat="1" ht="16.5">
      <c r="A33" s="68" t="s">
        <v>104</v>
      </c>
      <c r="B33" s="68"/>
      <c r="C33" s="10">
        <v>6</v>
      </c>
      <c r="D33" s="10">
        <v>5</v>
      </c>
      <c r="E33" s="11" t="s">
        <v>133</v>
      </c>
      <c r="F33" s="16">
        <v>4.2</v>
      </c>
      <c r="G33" s="10" t="s">
        <v>32</v>
      </c>
      <c r="H33" s="10" t="s">
        <v>45</v>
      </c>
      <c r="I33" s="10" t="s">
        <v>46</v>
      </c>
      <c r="J33" s="10" t="s">
        <v>47</v>
      </c>
      <c r="K33" s="10" t="s">
        <v>47</v>
      </c>
      <c r="L33" s="10" t="s">
        <v>106</v>
      </c>
      <c r="M33" s="10" t="s">
        <v>134</v>
      </c>
      <c r="N33" s="12">
        <f t="shared" si="2"/>
        <v>2.5</v>
      </c>
      <c r="O33" s="10">
        <v>1.75</v>
      </c>
      <c r="P33" s="10"/>
      <c r="Q33" s="10"/>
      <c r="R33" s="10"/>
      <c r="S33" s="10"/>
      <c r="T33" s="10"/>
      <c r="U33" s="10"/>
      <c r="V33" s="10">
        <v>0.75</v>
      </c>
      <c r="W33" s="10"/>
      <c r="X33" s="10"/>
      <c r="Y33" s="10"/>
      <c r="Z33" s="10"/>
      <c r="AA33" s="10"/>
      <c r="AB33" s="10"/>
      <c r="AC33" s="10" t="s">
        <v>51</v>
      </c>
      <c r="AH33" s="18" t="s">
        <v>135</v>
      </c>
      <c r="AI33" s="18" t="s">
        <v>68</v>
      </c>
      <c r="AJ33" s="18"/>
      <c r="AK33" s="18"/>
      <c r="AL33" s="18"/>
      <c r="AM33" s="18"/>
      <c r="AN33" s="15"/>
      <c r="AO33" s="19" t="s">
        <v>136</v>
      </c>
      <c r="AP33" s="18"/>
      <c r="AQ33" s="18"/>
      <c r="AR33" s="15"/>
      <c r="AS33" s="18" t="s">
        <v>137</v>
      </c>
      <c r="AT33" s="18"/>
      <c r="AU33" s="18"/>
    </row>
    <row r="34" spans="1:47" s="13" customFormat="1" ht="16.5">
      <c r="A34" s="68" t="s">
        <v>104</v>
      </c>
      <c r="B34" s="68"/>
      <c r="C34" s="10">
        <v>7</v>
      </c>
      <c r="D34" s="10">
        <v>24</v>
      </c>
      <c r="E34" s="11" t="s">
        <v>138</v>
      </c>
      <c r="F34" s="10">
        <v>5</v>
      </c>
      <c r="G34" s="10" t="s">
        <v>32</v>
      </c>
      <c r="H34" s="10" t="s">
        <v>139</v>
      </c>
      <c r="I34" s="10" t="s">
        <v>46</v>
      </c>
      <c r="J34" s="10" t="s">
        <v>47</v>
      </c>
      <c r="K34" s="10" t="s">
        <v>47</v>
      </c>
      <c r="L34" s="10" t="s">
        <v>106</v>
      </c>
      <c r="M34" s="10" t="s">
        <v>140</v>
      </c>
      <c r="N34" s="12">
        <f t="shared" si="2"/>
        <v>0.5</v>
      </c>
      <c r="O34" s="10"/>
      <c r="P34" s="10"/>
      <c r="Q34" s="10"/>
      <c r="R34" s="10"/>
      <c r="S34" s="10"/>
      <c r="T34" s="10"/>
      <c r="U34" s="10"/>
      <c r="V34" s="10">
        <v>0.5</v>
      </c>
      <c r="W34" s="10"/>
      <c r="X34" s="10"/>
      <c r="Y34" s="10"/>
      <c r="Z34" s="10"/>
      <c r="AA34" s="10"/>
      <c r="AB34" s="10"/>
      <c r="AC34" s="10" t="s">
        <v>51</v>
      </c>
      <c r="AH34" s="69" t="s">
        <v>141</v>
      </c>
      <c r="AI34" s="70"/>
      <c r="AJ34" s="20" t="e">
        <f>SUM(#REF!+AJ19)</f>
        <v>#REF!</v>
      </c>
      <c r="AK34" s="20" t="e">
        <f>SUM(#REF!+AK19)</f>
        <v>#REF!</v>
      </c>
      <c r="AL34" s="20" t="e">
        <f>SUM(#REF!+AL19)</f>
        <v>#REF!</v>
      </c>
      <c r="AM34" s="20" t="e">
        <f>SUM(#REF!+AM19)</f>
        <v>#REF!</v>
      </c>
      <c r="AN34" s="15"/>
      <c r="AO34" s="20" t="s">
        <v>142</v>
      </c>
      <c r="AP34" s="20">
        <f>SUM(AP26:AP33)</f>
        <v>0</v>
      </c>
      <c r="AQ34" s="20">
        <f>SUM(AQ26:AQ33)</f>
        <v>0</v>
      </c>
      <c r="AR34" s="15"/>
      <c r="AS34" s="18" t="s">
        <v>143</v>
      </c>
      <c r="AT34" s="18"/>
      <c r="AU34" s="18"/>
    </row>
    <row r="35" spans="1:47" s="13" customFormat="1" ht="16.5" customHeight="1">
      <c r="A35" s="68" t="s">
        <v>104</v>
      </c>
      <c r="B35" s="68"/>
      <c r="C35" s="10">
        <v>8</v>
      </c>
      <c r="D35" s="10">
        <v>24</v>
      </c>
      <c r="E35" s="11" t="s">
        <v>144</v>
      </c>
      <c r="F35" s="16">
        <v>3.9</v>
      </c>
      <c r="G35" s="10" t="s">
        <v>32</v>
      </c>
      <c r="H35" s="10" t="s">
        <v>139</v>
      </c>
      <c r="I35" s="10" t="s">
        <v>46</v>
      </c>
      <c r="J35" s="10" t="s">
        <v>47</v>
      </c>
      <c r="K35" s="10" t="s">
        <v>47</v>
      </c>
      <c r="L35" s="10" t="s">
        <v>106</v>
      </c>
      <c r="M35" s="10" t="s">
        <v>145</v>
      </c>
      <c r="N35" s="12">
        <f t="shared" si="2"/>
        <v>5.5</v>
      </c>
      <c r="O35" s="10">
        <v>3.1</v>
      </c>
      <c r="P35" s="10"/>
      <c r="Q35" s="10"/>
      <c r="R35" s="10"/>
      <c r="S35" s="10">
        <v>0.55</v>
      </c>
      <c r="T35" s="10">
        <v>0.2</v>
      </c>
      <c r="U35" s="10"/>
      <c r="V35" s="10">
        <v>1.65</v>
      </c>
      <c r="W35" s="10"/>
      <c r="X35" s="10"/>
      <c r="Y35" s="10"/>
      <c r="Z35" s="10"/>
      <c r="AA35" s="10"/>
      <c r="AB35" s="10"/>
      <c r="AC35" s="10" t="s">
        <v>78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8" t="s">
        <v>146</v>
      </c>
      <c r="AT35" s="18"/>
      <c r="AU35" s="18"/>
    </row>
    <row r="36" spans="1:47" s="13" customFormat="1" ht="16.5" customHeight="1">
      <c r="A36" s="71" t="s">
        <v>104</v>
      </c>
      <c r="B36" s="72"/>
      <c r="C36" s="31">
        <v>9</v>
      </c>
      <c r="D36" s="31">
        <v>28</v>
      </c>
      <c r="E36" s="32" t="s">
        <v>105</v>
      </c>
      <c r="F36" s="31">
        <v>4.8</v>
      </c>
      <c r="G36" s="31" t="s">
        <v>32</v>
      </c>
      <c r="H36" s="31" t="s">
        <v>147</v>
      </c>
      <c r="I36" s="31" t="s">
        <v>46</v>
      </c>
      <c r="J36" s="31" t="s">
        <v>47</v>
      </c>
      <c r="K36" s="31" t="s">
        <v>47</v>
      </c>
      <c r="L36" s="31" t="s">
        <v>106</v>
      </c>
      <c r="M36" s="31" t="s">
        <v>148</v>
      </c>
      <c r="N36" s="33">
        <f t="shared" si="2"/>
        <v>4</v>
      </c>
      <c r="O36" s="31">
        <v>2.6</v>
      </c>
      <c r="P36" s="31"/>
      <c r="Q36" s="31"/>
      <c r="R36" s="31"/>
      <c r="S36" s="31"/>
      <c r="T36" s="31">
        <v>0.1</v>
      </c>
      <c r="U36" s="31">
        <v>0.1</v>
      </c>
      <c r="V36" s="31">
        <v>1.2</v>
      </c>
      <c r="W36" s="31"/>
      <c r="X36" s="31"/>
      <c r="Y36" s="31"/>
      <c r="Z36" s="31"/>
      <c r="AA36" s="31"/>
      <c r="AB36" s="31"/>
      <c r="AC36" s="31" t="s">
        <v>78</v>
      </c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20" t="s">
        <v>142</v>
      </c>
      <c r="AT36" s="20">
        <f>SUM(AT31:AT35)</f>
        <v>0</v>
      </c>
      <c r="AU36" s="20">
        <f>SUM(AU31:AU35)</f>
        <v>0</v>
      </c>
    </row>
    <row r="37" spans="1:47" s="13" customFormat="1" ht="16.5">
      <c r="A37" s="71" t="s">
        <v>104</v>
      </c>
      <c r="B37" s="72"/>
      <c r="C37" s="10">
        <v>10</v>
      </c>
      <c r="D37" s="10">
        <v>28</v>
      </c>
      <c r="E37" s="10">
        <v>30</v>
      </c>
      <c r="F37" s="10">
        <v>4.2</v>
      </c>
      <c r="G37" s="10" t="s">
        <v>32</v>
      </c>
      <c r="H37" s="10" t="s">
        <v>45</v>
      </c>
      <c r="I37" s="31" t="s">
        <v>46</v>
      </c>
      <c r="J37" s="31" t="s">
        <v>47</v>
      </c>
      <c r="K37" s="31" t="s">
        <v>47</v>
      </c>
      <c r="L37" s="31" t="s">
        <v>106</v>
      </c>
      <c r="M37" s="10" t="s">
        <v>140</v>
      </c>
      <c r="N37" s="33">
        <f t="shared" si="2"/>
        <v>0.5</v>
      </c>
      <c r="O37" s="10"/>
      <c r="P37" s="10"/>
      <c r="Q37" s="10"/>
      <c r="R37" s="10"/>
      <c r="S37" s="10"/>
      <c r="T37" s="10"/>
      <c r="U37" s="10"/>
      <c r="V37" s="10">
        <v>0.5</v>
      </c>
      <c r="W37" s="10"/>
      <c r="X37" s="10"/>
      <c r="Y37" s="10"/>
      <c r="Z37" s="10"/>
      <c r="AA37" s="10"/>
      <c r="AB37" s="10"/>
      <c r="AC37" s="31" t="s">
        <v>51</v>
      </c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s="35" customFormat="1" ht="16.5">
      <c r="A38" s="68" t="s">
        <v>149</v>
      </c>
      <c r="B38" s="68"/>
      <c r="C38" s="10">
        <v>5</v>
      </c>
      <c r="D38" s="10">
        <v>5</v>
      </c>
      <c r="E38" s="11" t="s">
        <v>150</v>
      </c>
      <c r="F38" s="10">
        <v>2.8</v>
      </c>
      <c r="G38" s="10" t="s">
        <v>32</v>
      </c>
      <c r="H38" s="10" t="s">
        <v>45</v>
      </c>
      <c r="I38" s="10" t="s">
        <v>46</v>
      </c>
      <c r="J38" s="10"/>
      <c r="K38" s="10"/>
      <c r="L38" s="10"/>
      <c r="M38" s="10" t="s">
        <v>128</v>
      </c>
      <c r="N38" s="12">
        <f t="shared" si="2"/>
        <v>0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34" t="s">
        <v>78</v>
      </c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</row>
    <row r="39" spans="1:47" s="13" customFormat="1" ht="18.75">
      <c r="A39" s="64" t="s">
        <v>149</v>
      </c>
      <c r="B39" s="65"/>
      <c r="C39" s="34">
        <v>6</v>
      </c>
      <c r="D39" s="34">
        <v>6</v>
      </c>
      <c r="E39" s="37" t="s">
        <v>151</v>
      </c>
      <c r="F39" s="34">
        <v>3.2</v>
      </c>
      <c r="G39" s="34" t="s">
        <v>32</v>
      </c>
      <c r="H39" s="34" t="s">
        <v>45</v>
      </c>
      <c r="I39" s="34" t="s">
        <v>46</v>
      </c>
      <c r="J39" s="34"/>
      <c r="K39" s="34"/>
      <c r="L39" s="34"/>
      <c r="M39" s="34" t="s">
        <v>128</v>
      </c>
      <c r="N39" s="38">
        <f t="shared" si="2"/>
        <v>0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10" t="s">
        <v>51</v>
      </c>
      <c r="AH39" s="39"/>
      <c r="AI39" s="39" t="s">
        <v>152</v>
      </c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</row>
    <row r="40" spans="1:29" s="35" customFormat="1" ht="16.5">
      <c r="A40" s="66" t="s">
        <v>149</v>
      </c>
      <c r="B40" s="67"/>
      <c r="C40" s="10">
        <v>7</v>
      </c>
      <c r="D40" s="10">
        <v>15</v>
      </c>
      <c r="E40" s="10">
        <v>15</v>
      </c>
      <c r="F40" s="10">
        <v>4.9</v>
      </c>
      <c r="G40" s="10" t="s">
        <v>32</v>
      </c>
      <c r="H40" s="10" t="s">
        <v>45</v>
      </c>
      <c r="I40" s="10" t="s">
        <v>46</v>
      </c>
      <c r="J40" s="10"/>
      <c r="K40" s="10"/>
      <c r="L40" s="10"/>
      <c r="M40" s="10" t="s">
        <v>128</v>
      </c>
      <c r="N40" s="12">
        <f t="shared" si="2"/>
        <v>0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 t="s">
        <v>78</v>
      </c>
    </row>
    <row r="41" spans="1:29" s="35" customFormat="1" ht="16.5">
      <c r="A41" s="64" t="s">
        <v>149</v>
      </c>
      <c r="B41" s="65"/>
      <c r="C41" s="34">
        <v>8</v>
      </c>
      <c r="D41" s="34">
        <v>15</v>
      </c>
      <c r="E41" s="37" t="s">
        <v>153</v>
      </c>
      <c r="F41" s="40">
        <v>4</v>
      </c>
      <c r="G41" s="34" t="s">
        <v>32</v>
      </c>
      <c r="H41" s="34" t="s">
        <v>45</v>
      </c>
      <c r="I41" s="34" t="s">
        <v>46</v>
      </c>
      <c r="J41" s="34"/>
      <c r="K41" s="34"/>
      <c r="L41" s="34"/>
      <c r="M41" s="34" t="s">
        <v>98</v>
      </c>
      <c r="N41" s="38">
        <f t="shared" si="2"/>
        <v>0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40"/>
      <c r="AA41" s="40"/>
      <c r="AB41" s="40"/>
      <c r="AC41" s="10" t="s">
        <v>51</v>
      </c>
    </row>
    <row r="42" spans="1:29" s="35" customFormat="1" ht="16.5">
      <c r="A42" s="64" t="s">
        <v>63</v>
      </c>
      <c r="B42" s="65"/>
      <c r="C42" s="34">
        <v>1</v>
      </c>
      <c r="D42" s="34">
        <v>12</v>
      </c>
      <c r="E42" s="37" t="s">
        <v>154</v>
      </c>
      <c r="F42" s="40">
        <v>3</v>
      </c>
      <c r="G42" s="34" t="s">
        <v>30</v>
      </c>
      <c r="H42" s="34" t="s">
        <v>155</v>
      </c>
      <c r="I42" s="34" t="s">
        <v>46</v>
      </c>
      <c r="J42" s="34" t="s">
        <v>47</v>
      </c>
      <c r="K42" s="34" t="s">
        <v>47</v>
      </c>
      <c r="L42" s="34" t="s">
        <v>156</v>
      </c>
      <c r="M42" s="34" t="s">
        <v>157</v>
      </c>
      <c r="N42" s="38">
        <f t="shared" si="2"/>
        <v>1.5</v>
      </c>
      <c r="O42" s="34"/>
      <c r="P42" s="34"/>
      <c r="Q42" s="34"/>
      <c r="R42" s="34"/>
      <c r="S42" s="34"/>
      <c r="T42" s="34">
        <v>0.6</v>
      </c>
      <c r="U42" s="34">
        <v>0.6</v>
      </c>
      <c r="V42" s="34">
        <v>0.3</v>
      </c>
      <c r="W42" s="34"/>
      <c r="X42" s="34"/>
      <c r="Y42" s="34"/>
      <c r="Z42" s="34"/>
      <c r="AA42" s="34"/>
      <c r="AB42" s="34"/>
      <c r="AC42" s="34" t="s">
        <v>51</v>
      </c>
    </row>
    <row r="43" spans="1:29" s="35" customFormat="1" ht="16.5">
      <c r="A43" s="64" t="s">
        <v>63</v>
      </c>
      <c r="B43" s="65"/>
      <c r="C43" s="34">
        <v>2</v>
      </c>
      <c r="D43" s="34">
        <v>12</v>
      </c>
      <c r="E43" s="37" t="s">
        <v>158</v>
      </c>
      <c r="F43" s="40">
        <v>3</v>
      </c>
      <c r="G43" s="34" t="s">
        <v>32</v>
      </c>
      <c r="H43" s="34" t="s">
        <v>155</v>
      </c>
      <c r="I43" s="34" t="s">
        <v>46</v>
      </c>
      <c r="J43" s="34" t="s">
        <v>47</v>
      </c>
      <c r="K43" s="34" t="s">
        <v>159</v>
      </c>
      <c r="L43" s="34" t="s">
        <v>156</v>
      </c>
      <c r="M43" s="34" t="s">
        <v>157</v>
      </c>
      <c r="N43" s="38">
        <f t="shared" si="2"/>
        <v>1.5</v>
      </c>
      <c r="O43" s="38"/>
      <c r="P43" s="38"/>
      <c r="Q43" s="38"/>
      <c r="R43" s="38"/>
      <c r="S43" s="38"/>
      <c r="T43" s="38">
        <v>0.6</v>
      </c>
      <c r="U43" s="38">
        <v>0.6</v>
      </c>
      <c r="V43" s="38">
        <v>0.3</v>
      </c>
      <c r="W43" s="38"/>
      <c r="X43" s="38"/>
      <c r="Y43" s="34"/>
      <c r="Z43" s="34"/>
      <c r="AA43" s="34"/>
      <c r="AB43" s="34"/>
      <c r="AC43" s="34" t="s">
        <v>51</v>
      </c>
    </row>
    <row r="44" spans="1:29" s="35" customFormat="1" ht="16.5">
      <c r="A44" s="64" t="s">
        <v>63</v>
      </c>
      <c r="B44" s="65"/>
      <c r="C44" s="34">
        <v>3</v>
      </c>
      <c r="D44" s="34">
        <v>23</v>
      </c>
      <c r="E44" s="37" t="s">
        <v>144</v>
      </c>
      <c r="F44" s="40">
        <v>3</v>
      </c>
      <c r="G44" s="34" t="s">
        <v>32</v>
      </c>
      <c r="H44" s="34" t="s">
        <v>45</v>
      </c>
      <c r="I44" s="34" t="s">
        <v>46</v>
      </c>
      <c r="J44" s="34" t="s">
        <v>47</v>
      </c>
      <c r="K44" s="34" t="s">
        <v>159</v>
      </c>
      <c r="L44" s="34" t="s">
        <v>156</v>
      </c>
      <c r="M44" s="34" t="s">
        <v>157</v>
      </c>
      <c r="N44" s="38">
        <f t="shared" si="2"/>
        <v>1.5</v>
      </c>
      <c r="O44" s="40"/>
      <c r="P44" s="40"/>
      <c r="Q44" s="40"/>
      <c r="R44" s="40"/>
      <c r="S44" s="40"/>
      <c r="T44" s="40">
        <v>0.6</v>
      </c>
      <c r="U44" s="40">
        <v>0.6</v>
      </c>
      <c r="V44" s="34">
        <v>0.3</v>
      </c>
      <c r="W44" s="34"/>
      <c r="X44" s="34"/>
      <c r="Y44" s="34"/>
      <c r="Z44" s="34"/>
      <c r="AA44" s="34"/>
      <c r="AB44" s="34"/>
      <c r="AC44" s="34" t="s">
        <v>51</v>
      </c>
    </row>
    <row r="45" spans="1:29" s="35" customFormat="1" ht="16.5">
      <c r="A45" s="64" t="s">
        <v>63</v>
      </c>
      <c r="B45" s="65"/>
      <c r="C45" s="34">
        <v>4</v>
      </c>
      <c r="D45" s="34">
        <v>23</v>
      </c>
      <c r="E45" s="37" t="s">
        <v>160</v>
      </c>
      <c r="F45" s="40">
        <v>4.5</v>
      </c>
      <c r="G45" s="34" t="s">
        <v>32</v>
      </c>
      <c r="H45" s="34" t="s">
        <v>45</v>
      </c>
      <c r="I45" s="34" t="s">
        <v>46</v>
      </c>
      <c r="J45" s="34" t="s">
        <v>47</v>
      </c>
      <c r="K45" s="34" t="s">
        <v>159</v>
      </c>
      <c r="L45" s="34" t="s">
        <v>156</v>
      </c>
      <c r="M45" s="34" t="s">
        <v>157</v>
      </c>
      <c r="N45" s="38">
        <f t="shared" si="2"/>
        <v>2.25</v>
      </c>
      <c r="O45" s="40"/>
      <c r="P45" s="40"/>
      <c r="Q45" s="40"/>
      <c r="R45" s="40"/>
      <c r="S45" s="40"/>
      <c r="T45" s="40">
        <v>0.9</v>
      </c>
      <c r="U45" s="40">
        <v>0.9</v>
      </c>
      <c r="V45" s="34">
        <v>0.45</v>
      </c>
      <c r="W45" s="34"/>
      <c r="X45" s="34"/>
      <c r="Y45" s="34"/>
      <c r="Z45" s="34"/>
      <c r="AA45" s="34"/>
      <c r="AB45" s="34"/>
      <c r="AC45" s="34" t="s">
        <v>51</v>
      </c>
    </row>
    <row r="46" spans="1:29" s="35" customFormat="1" ht="16.5">
      <c r="A46" s="64" t="s">
        <v>63</v>
      </c>
      <c r="B46" s="65"/>
      <c r="C46" s="34">
        <v>5</v>
      </c>
      <c r="D46" s="34">
        <v>23</v>
      </c>
      <c r="E46" s="37" t="s">
        <v>161</v>
      </c>
      <c r="F46" s="40">
        <v>2.7</v>
      </c>
      <c r="G46" s="34" t="s">
        <v>32</v>
      </c>
      <c r="H46" s="34" t="s">
        <v>45</v>
      </c>
      <c r="I46" s="34" t="s">
        <v>46</v>
      </c>
      <c r="J46" s="34" t="s">
        <v>47</v>
      </c>
      <c r="K46" s="34" t="s">
        <v>159</v>
      </c>
      <c r="L46" s="34" t="s">
        <v>156</v>
      </c>
      <c r="M46" s="34" t="s">
        <v>157</v>
      </c>
      <c r="N46" s="38">
        <f t="shared" si="2"/>
        <v>1.44</v>
      </c>
      <c r="O46" s="38"/>
      <c r="P46" s="40"/>
      <c r="Q46" s="40"/>
      <c r="R46" s="40"/>
      <c r="S46" s="38"/>
      <c r="T46" s="40">
        <v>0.6</v>
      </c>
      <c r="U46" s="40">
        <v>0.64</v>
      </c>
      <c r="V46" s="34">
        <v>0.2</v>
      </c>
      <c r="W46" s="34"/>
      <c r="X46" s="34"/>
      <c r="Y46" s="34"/>
      <c r="Z46" s="34"/>
      <c r="AA46" s="34"/>
      <c r="AB46" s="34"/>
      <c r="AC46" s="34" t="s">
        <v>78</v>
      </c>
    </row>
    <row r="47" spans="1:29" s="35" customFormat="1" ht="16.5">
      <c r="A47" s="64" t="s">
        <v>63</v>
      </c>
      <c r="B47" s="65"/>
      <c r="C47" s="34">
        <v>6</v>
      </c>
      <c r="D47" s="34">
        <v>23</v>
      </c>
      <c r="E47" s="37" t="s">
        <v>101</v>
      </c>
      <c r="F47" s="40">
        <v>3.6</v>
      </c>
      <c r="G47" s="34" t="s">
        <v>32</v>
      </c>
      <c r="H47" s="34" t="s">
        <v>45</v>
      </c>
      <c r="I47" s="34" t="s">
        <v>46</v>
      </c>
      <c r="J47" s="34" t="s">
        <v>47</v>
      </c>
      <c r="K47" s="34" t="s">
        <v>159</v>
      </c>
      <c r="L47" s="34" t="s">
        <v>156</v>
      </c>
      <c r="M47" s="34" t="s">
        <v>157</v>
      </c>
      <c r="N47" s="38">
        <f t="shared" si="2"/>
        <v>1.7999999999999998</v>
      </c>
      <c r="O47" s="38"/>
      <c r="P47" s="40"/>
      <c r="Q47" s="40"/>
      <c r="R47" s="40"/>
      <c r="S47" s="40"/>
      <c r="T47" s="38">
        <v>0.54</v>
      </c>
      <c r="U47" s="38">
        <v>0.9</v>
      </c>
      <c r="V47" s="34">
        <v>0.36</v>
      </c>
      <c r="W47" s="34"/>
      <c r="X47" s="34"/>
      <c r="Y47" s="34"/>
      <c r="Z47" s="34"/>
      <c r="AA47" s="34"/>
      <c r="AB47" s="34"/>
      <c r="AC47" s="34" t="s">
        <v>51</v>
      </c>
    </row>
    <row r="48" spans="1:29" s="35" customFormat="1" ht="16.5">
      <c r="A48" s="64" t="s">
        <v>63</v>
      </c>
      <c r="B48" s="65"/>
      <c r="C48" s="34">
        <v>7</v>
      </c>
      <c r="D48" s="34">
        <v>25</v>
      </c>
      <c r="E48" s="37" t="s">
        <v>162</v>
      </c>
      <c r="F48" s="40">
        <v>5</v>
      </c>
      <c r="G48" s="34" t="s">
        <v>32</v>
      </c>
      <c r="H48" s="34" t="s">
        <v>155</v>
      </c>
      <c r="I48" s="34" t="s">
        <v>46</v>
      </c>
      <c r="J48" s="34" t="s">
        <v>47</v>
      </c>
      <c r="K48" s="34" t="s">
        <v>159</v>
      </c>
      <c r="L48" s="34" t="s">
        <v>156</v>
      </c>
      <c r="M48" s="34" t="s">
        <v>157</v>
      </c>
      <c r="N48" s="38">
        <f t="shared" si="2"/>
        <v>2.5</v>
      </c>
      <c r="O48" s="40"/>
      <c r="P48" s="40"/>
      <c r="Q48" s="40"/>
      <c r="R48" s="40"/>
      <c r="S48" s="38"/>
      <c r="T48" s="38">
        <v>0.8</v>
      </c>
      <c r="U48" s="38">
        <v>1.2</v>
      </c>
      <c r="V48" s="34">
        <v>0.5</v>
      </c>
      <c r="W48" s="34"/>
      <c r="X48" s="34"/>
      <c r="Y48" s="34"/>
      <c r="Z48" s="34"/>
      <c r="AA48" s="34"/>
      <c r="AB48" s="34"/>
      <c r="AC48" s="34" t="s">
        <v>51</v>
      </c>
    </row>
    <row r="49" spans="1:29" s="35" customFormat="1" ht="16.5">
      <c r="A49" s="64" t="s">
        <v>63</v>
      </c>
      <c r="B49" s="65"/>
      <c r="C49" s="34">
        <v>8</v>
      </c>
      <c r="D49" s="34">
        <v>31</v>
      </c>
      <c r="E49" s="37" t="s">
        <v>163</v>
      </c>
      <c r="F49" s="40">
        <v>1.4</v>
      </c>
      <c r="G49" s="34" t="s">
        <v>32</v>
      </c>
      <c r="H49" s="34" t="s">
        <v>155</v>
      </c>
      <c r="I49" s="34" t="s">
        <v>46</v>
      </c>
      <c r="J49" s="34" t="s">
        <v>47</v>
      </c>
      <c r="K49" s="34" t="s">
        <v>159</v>
      </c>
      <c r="L49" s="34" t="s">
        <v>156</v>
      </c>
      <c r="M49" s="34" t="s">
        <v>164</v>
      </c>
      <c r="N49" s="38">
        <f t="shared" si="2"/>
        <v>1.68</v>
      </c>
      <c r="O49" s="40">
        <v>1.4</v>
      </c>
      <c r="P49" s="40"/>
      <c r="Q49" s="40"/>
      <c r="R49" s="40"/>
      <c r="S49" s="38"/>
      <c r="T49" s="38">
        <v>0.1</v>
      </c>
      <c r="U49" s="38"/>
      <c r="V49" s="38">
        <v>0.18</v>
      </c>
      <c r="W49" s="38"/>
      <c r="X49" s="34"/>
      <c r="Y49" s="34"/>
      <c r="Z49" s="34"/>
      <c r="AA49" s="34"/>
      <c r="AB49" s="34"/>
      <c r="AC49" s="34" t="s">
        <v>51</v>
      </c>
    </row>
    <row r="50" spans="1:29" s="41" customFormat="1" ht="16.5" customHeight="1">
      <c r="A50" s="64" t="s">
        <v>63</v>
      </c>
      <c r="B50" s="65"/>
      <c r="C50" s="34">
        <v>9</v>
      </c>
      <c r="D50" s="34">
        <v>31</v>
      </c>
      <c r="E50" s="37" t="s">
        <v>165</v>
      </c>
      <c r="F50" s="40">
        <v>1.2</v>
      </c>
      <c r="G50" s="34" t="s">
        <v>32</v>
      </c>
      <c r="H50" s="34" t="s">
        <v>155</v>
      </c>
      <c r="I50" s="34" t="s">
        <v>46</v>
      </c>
      <c r="J50" s="34" t="s">
        <v>47</v>
      </c>
      <c r="K50" s="34" t="s">
        <v>159</v>
      </c>
      <c r="L50" s="34" t="s">
        <v>156</v>
      </c>
      <c r="M50" s="34" t="s">
        <v>164</v>
      </c>
      <c r="N50" s="38">
        <f t="shared" si="2"/>
        <v>1.44</v>
      </c>
      <c r="O50" s="40">
        <v>1.21</v>
      </c>
      <c r="P50" s="40"/>
      <c r="Q50" s="40"/>
      <c r="R50" s="40"/>
      <c r="S50" s="40"/>
      <c r="T50" s="40">
        <v>0.1</v>
      </c>
      <c r="U50" s="40"/>
      <c r="V50" s="34">
        <v>0.13</v>
      </c>
      <c r="W50" s="34"/>
      <c r="X50" s="34"/>
      <c r="Y50" s="34"/>
      <c r="Z50" s="34"/>
      <c r="AA50" s="34"/>
      <c r="AB50" s="34"/>
      <c r="AC50" s="34" t="s">
        <v>51</v>
      </c>
    </row>
    <row r="51" spans="1:29" s="25" customFormat="1" ht="24" customHeight="1">
      <c r="A51" s="22" t="s">
        <v>87</v>
      </c>
      <c r="B51" s="22"/>
      <c r="C51" s="22"/>
      <c r="D51" s="22"/>
      <c r="E51" s="22"/>
      <c r="F51" s="42">
        <f aca="true" t="shared" si="3" ref="F51:Z51">SUM(F26:F50)</f>
        <v>88.1</v>
      </c>
      <c r="G51" s="42">
        <f t="shared" si="3"/>
        <v>0</v>
      </c>
      <c r="H51" s="42">
        <f t="shared" si="3"/>
        <v>0</v>
      </c>
      <c r="I51" s="42">
        <f t="shared" si="3"/>
        <v>0</v>
      </c>
      <c r="J51" s="42">
        <f t="shared" si="3"/>
        <v>0</v>
      </c>
      <c r="K51" s="42">
        <f t="shared" si="3"/>
        <v>0</v>
      </c>
      <c r="L51" s="42">
        <f t="shared" si="3"/>
        <v>0</v>
      </c>
      <c r="M51" s="42">
        <f t="shared" si="3"/>
        <v>0</v>
      </c>
      <c r="N51" s="24">
        <f t="shared" si="3"/>
        <v>39.11</v>
      </c>
      <c r="O51" s="42">
        <f t="shared" si="3"/>
        <v>13.41</v>
      </c>
      <c r="P51" s="42">
        <f t="shared" si="3"/>
        <v>0</v>
      </c>
      <c r="Q51" s="42">
        <f t="shared" si="3"/>
        <v>0</v>
      </c>
      <c r="R51" s="42">
        <f t="shared" si="3"/>
        <v>0</v>
      </c>
      <c r="S51" s="42">
        <f t="shared" si="3"/>
        <v>6.55</v>
      </c>
      <c r="T51" s="42">
        <f t="shared" si="3"/>
        <v>5.39</v>
      </c>
      <c r="U51" s="42">
        <f t="shared" si="3"/>
        <v>5.54</v>
      </c>
      <c r="V51" s="42">
        <f t="shared" si="3"/>
        <v>8.22</v>
      </c>
      <c r="W51" s="42">
        <f t="shared" si="3"/>
        <v>0</v>
      </c>
      <c r="X51" s="42">
        <f t="shared" si="3"/>
        <v>0</v>
      </c>
      <c r="Y51" s="42">
        <f t="shared" si="3"/>
        <v>0</v>
      </c>
      <c r="Z51" s="42">
        <f t="shared" si="3"/>
        <v>0</v>
      </c>
      <c r="AA51" s="42"/>
      <c r="AB51" s="42"/>
      <c r="AC51" s="42">
        <f>SUM(AC26:AC50)</f>
        <v>0</v>
      </c>
    </row>
    <row r="52" spans="1:29" ht="16.5">
      <c r="A52" s="22" t="s">
        <v>75</v>
      </c>
      <c r="B52" s="22"/>
      <c r="C52" s="22"/>
      <c r="D52" s="22"/>
      <c r="E52" s="22"/>
      <c r="F52" s="23">
        <f aca="true" t="shared" si="4" ref="F52:Z52">SUM(F51+F24)</f>
        <v>97.6</v>
      </c>
      <c r="G52" s="23">
        <f t="shared" si="4"/>
        <v>0</v>
      </c>
      <c r="H52" s="23">
        <f t="shared" si="4"/>
        <v>0</v>
      </c>
      <c r="I52" s="23">
        <f t="shared" si="4"/>
        <v>0</v>
      </c>
      <c r="J52" s="23">
        <f t="shared" si="4"/>
        <v>0</v>
      </c>
      <c r="K52" s="23">
        <f t="shared" si="4"/>
        <v>0</v>
      </c>
      <c r="L52" s="23">
        <f t="shared" si="4"/>
        <v>0</v>
      </c>
      <c r="M52" s="23">
        <f t="shared" si="4"/>
        <v>0</v>
      </c>
      <c r="N52" s="23">
        <f t="shared" si="4"/>
        <v>83.47</v>
      </c>
      <c r="O52" s="23">
        <f t="shared" si="4"/>
        <v>22.200000000000003</v>
      </c>
      <c r="P52" s="23">
        <f t="shared" si="4"/>
        <v>0</v>
      </c>
      <c r="Q52" s="23">
        <f t="shared" si="4"/>
        <v>0</v>
      </c>
      <c r="R52" s="23">
        <f t="shared" si="4"/>
        <v>0.62</v>
      </c>
      <c r="S52" s="23">
        <f t="shared" si="4"/>
        <v>30.656000000000002</v>
      </c>
      <c r="T52" s="23">
        <f t="shared" si="4"/>
        <v>10.216000000000001</v>
      </c>
      <c r="U52" s="23">
        <f t="shared" si="4"/>
        <v>8.146</v>
      </c>
      <c r="V52" s="23">
        <f t="shared" si="4"/>
        <v>9.836</v>
      </c>
      <c r="W52" s="23">
        <f t="shared" si="4"/>
        <v>0</v>
      </c>
      <c r="X52" s="23">
        <f t="shared" si="4"/>
        <v>1.196</v>
      </c>
      <c r="Y52" s="23">
        <f t="shared" si="4"/>
        <v>0</v>
      </c>
      <c r="Z52" s="23">
        <f t="shared" si="4"/>
        <v>0</v>
      </c>
      <c r="AA52" s="23"/>
      <c r="AB52" s="23"/>
      <c r="AC52" s="23">
        <f>SUM(AC51+AC24)</f>
        <v>0</v>
      </c>
    </row>
    <row r="53" spans="1:29" s="43" customFormat="1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5" s="44" customFormat="1" ht="18.75">
      <c r="D55" s="44" t="s">
        <v>166</v>
      </c>
    </row>
    <row r="57" ht="16.5">
      <c r="E57" s="1" t="s">
        <v>167</v>
      </c>
    </row>
    <row r="68" spans="3:7" ht="16.5">
      <c r="C68" s="45"/>
      <c r="D68" s="45"/>
      <c r="E68" s="45"/>
      <c r="F68" s="45"/>
      <c r="G68" s="45"/>
    </row>
    <row r="69" spans="3:8" ht="16.5">
      <c r="C69" s="45"/>
      <c r="D69" s="45"/>
      <c r="E69" s="45"/>
      <c r="F69" s="46"/>
      <c r="G69" s="45"/>
      <c r="H69" s="23"/>
    </row>
    <row r="70" spans="3:8" ht="16.5">
      <c r="C70" s="45"/>
      <c r="D70" s="45"/>
      <c r="E70" s="45"/>
      <c r="F70" s="46"/>
      <c r="G70" s="45"/>
      <c r="H70" s="23"/>
    </row>
    <row r="71" spans="3:8" ht="16.5">
      <c r="C71" s="45"/>
      <c r="D71" s="45"/>
      <c r="E71" s="45"/>
      <c r="F71" s="46"/>
      <c r="G71" s="45"/>
      <c r="H71" s="23"/>
    </row>
    <row r="72" spans="3:8" ht="16.5">
      <c r="C72" s="45"/>
      <c r="D72" s="45"/>
      <c r="E72" s="45"/>
      <c r="F72" s="45"/>
      <c r="G72" s="46"/>
      <c r="H72" s="23"/>
    </row>
    <row r="73" spans="3:8" ht="16.5">
      <c r="C73" s="45"/>
      <c r="D73" s="45"/>
      <c r="E73" s="45"/>
      <c r="F73" s="45"/>
      <c r="G73" s="46"/>
      <c r="H73" s="23"/>
    </row>
    <row r="74" spans="3:8" ht="16.5">
      <c r="C74" s="45"/>
      <c r="D74" s="45"/>
      <c r="E74" s="45"/>
      <c r="F74" s="45"/>
      <c r="G74" s="46"/>
      <c r="H74" s="23"/>
    </row>
    <row r="75" spans="6:8" ht="16.5">
      <c r="F75" s="47"/>
      <c r="G75" s="47"/>
      <c r="H75" s="47"/>
    </row>
  </sheetData>
  <sheetProtection/>
  <mergeCells count="54">
    <mergeCell ref="A9:AC9"/>
    <mergeCell ref="A12:B13"/>
    <mergeCell ref="C12:C13"/>
    <mergeCell ref="D12:D13"/>
    <mergeCell ref="E12:E13"/>
    <mergeCell ref="F12:F13"/>
    <mergeCell ref="G12:G13"/>
    <mergeCell ref="H12:H13"/>
    <mergeCell ref="I12:I13"/>
    <mergeCell ref="J12:K12"/>
    <mergeCell ref="L12:L13"/>
    <mergeCell ref="M12:M13"/>
    <mergeCell ref="N12:Z12"/>
    <mergeCell ref="AC12:AC13"/>
    <mergeCell ref="A14:B14"/>
    <mergeCell ref="A15:AC15"/>
    <mergeCell ref="A16:B16"/>
    <mergeCell ref="A17:B17"/>
    <mergeCell ref="AL17:AM17"/>
    <mergeCell ref="A18:B18"/>
    <mergeCell ref="A19:B19"/>
    <mergeCell ref="A20:B20"/>
    <mergeCell ref="A21:B21"/>
    <mergeCell ref="A24:B24"/>
    <mergeCell ref="A26:B26"/>
    <mergeCell ref="AL26:AM26"/>
    <mergeCell ref="A27:B27"/>
    <mergeCell ref="AL27:AM27"/>
    <mergeCell ref="A22:B22"/>
    <mergeCell ref="A23:B23"/>
    <mergeCell ref="A28:B28"/>
    <mergeCell ref="A29:B29"/>
    <mergeCell ref="A30:B30"/>
    <mergeCell ref="A31:B31"/>
    <mergeCell ref="A32:B32"/>
    <mergeCell ref="A33:B33"/>
    <mergeCell ref="A34:B34"/>
    <mergeCell ref="AH34:AI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zoomScalePageLayoutView="0" workbookViewId="0" topLeftCell="C1">
      <selection activeCell="J33" sqref="J33:J34"/>
    </sheetView>
  </sheetViews>
  <sheetFormatPr defaultColWidth="9.140625" defaultRowHeight="15"/>
  <cols>
    <col min="2" max="2" width="16.140625" style="0" customWidth="1"/>
    <col min="12" max="12" width="23.00390625" style="0" customWidth="1"/>
  </cols>
  <sheetData>
    <row r="2" spans="1:15" ht="15">
      <c r="A2" s="49" t="s">
        <v>52</v>
      </c>
      <c r="B2" s="49"/>
      <c r="C2" s="49"/>
      <c r="D2" s="49"/>
      <c r="H2" t="s">
        <v>175</v>
      </c>
      <c r="L2" s="49" t="s">
        <v>54</v>
      </c>
      <c r="M2" s="49"/>
      <c r="N2" s="49"/>
      <c r="O2" s="49"/>
    </row>
    <row r="3" spans="1:15" ht="15">
      <c r="A3" s="93" t="s">
        <v>56</v>
      </c>
      <c r="B3" s="93" t="s">
        <v>57</v>
      </c>
      <c r="C3" s="93" t="s">
        <v>58</v>
      </c>
      <c r="D3" s="93" t="s">
        <v>59</v>
      </c>
      <c r="E3" s="95" t="s">
        <v>60</v>
      </c>
      <c r="F3" s="96"/>
      <c r="I3" s="49" t="s">
        <v>61</v>
      </c>
      <c r="L3" s="49" t="s">
        <v>62</v>
      </c>
      <c r="N3" s="49"/>
      <c r="O3" s="49"/>
    </row>
    <row r="4" spans="1:14" ht="30">
      <c r="A4" s="94"/>
      <c r="B4" s="94"/>
      <c r="C4" s="94"/>
      <c r="D4" s="94"/>
      <c r="E4" s="50" t="s">
        <v>176</v>
      </c>
      <c r="F4" s="50" t="s">
        <v>177</v>
      </c>
      <c r="H4" s="50" t="s">
        <v>178</v>
      </c>
      <c r="I4" s="50" t="s">
        <v>96</v>
      </c>
      <c r="J4" s="50" t="s">
        <v>59</v>
      </c>
      <c r="L4" s="51" t="s">
        <v>179</v>
      </c>
      <c r="M4" s="51" t="s">
        <v>96</v>
      </c>
      <c r="N4" s="51" t="s">
        <v>59</v>
      </c>
    </row>
    <row r="5" spans="1:14" ht="15">
      <c r="A5" s="52" t="s">
        <v>180</v>
      </c>
      <c r="B5" s="52" t="s">
        <v>181</v>
      </c>
      <c r="C5" s="52">
        <f>SUM(C6:C11)</f>
        <v>0</v>
      </c>
      <c r="D5" s="52">
        <f>SUM(D6:D11)</f>
        <v>0</v>
      </c>
      <c r="E5" s="52">
        <f>SUM(E6:E11)</f>
        <v>8.22</v>
      </c>
      <c r="F5" s="52">
        <f>SUM(F6:F11)</f>
        <v>0</v>
      </c>
      <c r="H5" s="27" t="s">
        <v>182</v>
      </c>
      <c r="I5" s="26"/>
      <c r="J5" s="26"/>
      <c r="L5" s="26" t="s">
        <v>183</v>
      </c>
      <c r="M5" s="26">
        <v>88.1</v>
      </c>
      <c r="N5" s="26">
        <v>100</v>
      </c>
    </row>
    <row r="6" spans="1:14" ht="15">
      <c r="A6" s="26" t="s">
        <v>184</v>
      </c>
      <c r="B6" s="26" t="s">
        <v>185</v>
      </c>
      <c r="C6" s="26"/>
      <c r="D6" s="26"/>
      <c r="E6" s="26"/>
      <c r="F6" s="26"/>
      <c r="H6" s="27" t="s">
        <v>186</v>
      </c>
      <c r="I6" s="26"/>
      <c r="J6" s="26"/>
      <c r="L6" s="26" t="s">
        <v>187</v>
      </c>
      <c r="M6" s="26"/>
      <c r="N6" s="26"/>
    </row>
    <row r="7" spans="1:14" ht="15">
      <c r="A7" s="26" t="s">
        <v>188</v>
      </c>
      <c r="B7" s="26" t="s">
        <v>189</v>
      </c>
      <c r="C7" s="26"/>
      <c r="D7" s="26"/>
      <c r="E7" s="26"/>
      <c r="F7" s="26"/>
      <c r="H7" s="27" t="s">
        <v>190</v>
      </c>
      <c r="I7" s="26"/>
      <c r="J7" s="26"/>
      <c r="L7" s="26" t="s">
        <v>191</v>
      </c>
      <c r="M7" s="26"/>
      <c r="N7" s="26"/>
    </row>
    <row r="8" spans="1:14" ht="15">
      <c r="A8" s="26" t="s">
        <v>192</v>
      </c>
      <c r="B8" s="26" t="s">
        <v>193</v>
      </c>
      <c r="C8" s="26"/>
      <c r="D8" s="26"/>
      <c r="E8" s="53">
        <v>8.22</v>
      </c>
      <c r="F8" s="26"/>
      <c r="H8" s="27" t="s">
        <v>194</v>
      </c>
      <c r="I8" s="26"/>
      <c r="J8" s="26"/>
      <c r="L8" s="26" t="s">
        <v>195</v>
      </c>
      <c r="M8" s="26"/>
      <c r="N8" s="26"/>
    </row>
    <row r="9" spans="1:14" ht="15">
      <c r="A9" s="26" t="s">
        <v>196</v>
      </c>
      <c r="B9" s="26" t="s">
        <v>197</v>
      </c>
      <c r="C9" s="26"/>
      <c r="D9" s="26"/>
      <c r="E9" s="26"/>
      <c r="F9" s="26"/>
      <c r="H9" s="27" t="s">
        <v>198</v>
      </c>
      <c r="I9" s="26"/>
      <c r="J9" s="26"/>
      <c r="L9" s="26" t="s">
        <v>199</v>
      </c>
      <c r="M9" s="26"/>
      <c r="N9" s="26"/>
    </row>
    <row r="10" spans="1:14" ht="15">
      <c r="A10" s="26" t="s">
        <v>200</v>
      </c>
      <c r="B10" s="26" t="s">
        <v>201</v>
      </c>
      <c r="C10" s="26"/>
      <c r="D10" s="26"/>
      <c r="E10" s="26"/>
      <c r="F10" s="26"/>
      <c r="H10" s="27" t="s">
        <v>202</v>
      </c>
      <c r="I10" s="26"/>
      <c r="J10" s="26"/>
      <c r="L10" s="26" t="s">
        <v>203</v>
      </c>
      <c r="M10" s="26"/>
      <c r="N10" s="26"/>
    </row>
    <row r="11" spans="1:14" ht="15">
      <c r="A11" s="26" t="s">
        <v>67</v>
      </c>
      <c r="B11" s="26" t="s">
        <v>68</v>
      </c>
      <c r="C11" s="26"/>
      <c r="D11" s="26"/>
      <c r="E11" s="26"/>
      <c r="F11" s="26"/>
      <c r="H11" s="27" t="s">
        <v>69</v>
      </c>
      <c r="I11" s="26"/>
      <c r="J11" s="26"/>
      <c r="L11" s="26" t="s">
        <v>68</v>
      </c>
      <c r="M11" s="26"/>
      <c r="N11" s="26"/>
    </row>
    <row r="12" spans="1:14" ht="15">
      <c r="A12" s="52" t="s">
        <v>72</v>
      </c>
      <c r="B12" s="52" t="s">
        <v>73</v>
      </c>
      <c r="C12" s="52">
        <f>SUM(C13:C28)</f>
        <v>88.1</v>
      </c>
      <c r="D12" s="52">
        <f>SUM(D13:D28)</f>
        <v>100</v>
      </c>
      <c r="E12" s="52">
        <f>SUM(E13:E28)</f>
        <v>30.89</v>
      </c>
      <c r="F12" s="52">
        <f>SUM(F13:F28)</f>
        <v>0</v>
      </c>
      <c r="H12" s="27" t="s">
        <v>74</v>
      </c>
      <c r="I12" s="26"/>
      <c r="J12" s="26"/>
      <c r="L12" s="52" t="s">
        <v>75</v>
      </c>
      <c r="M12" s="52">
        <f>SUM(M5:M11)</f>
        <v>88.1</v>
      </c>
      <c r="N12" s="52">
        <f>SUM(N5:N11)</f>
        <v>100</v>
      </c>
    </row>
    <row r="13" spans="1:10" ht="15">
      <c r="A13" s="26" t="s">
        <v>79</v>
      </c>
      <c r="B13" s="26" t="s">
        <v>80</v>
      </c>
      <c r="C13" s="53">
        <v>3</v>
      </c>
      <c r="D13" s="26">
        <v>3</v>
      </c>
      <c r="E13" s="26">
        <v>13.41</v>
      </c>
      <c r="F13" s="26"/>
      <c r="H13" s="27" t="s">
        <v>81</v>
      </c>
      <c r="I13" s="26"/>
      <c r="J13" s="26"/>
    </row>
    <row r="14" spans="1:10" ht="15">
      <c r="A14" s="26" t="s">
        <v>84</v>
      </c>
      <c r="B14" s="26" t="s">
        <v>85</v>
      </c>
      <c r="C14" s="26"/>
      <c r="D14" s="26"/>
      <c r="E14" s="53"/>
      <c r="F14" s="26"/>
      <c r="H14" s="27" t="s">
        <v>86</v>
      </c>
      <c r="I14" s="26"/>
      <c r="J14" s="26"/>
    </row>
    <row r="15" spans="1:13" ht="15">
      <c r="A15" s="26" t="s">
        <v>204</v>
      </c>
      <c r="B15" s="26" t="s">
        <v>205</v>
      </c>
      <c r="C15" s="26"/>
      <c r="D15" s="26"/>
      <c r="E15" s="26">
        <v>5.54</v>
      </c>
      <c r="F15" s="26"/>
      <c r="H15" s="27" t="s">
        <v>206</v>
      </c>
      <c r="I15" s="26"/>
      <c r="J15" s="26"/>
      <c r="L15" s="49" t="s">
        <v>207</v>
      </c>
      <c r="M15" s="49"/>
    </row>
    <row r="16" spans="1:10" ht="15">
      <c r="A16" s="26" t="s">
        <v>88</v>
      </c>
      <c r="B16" s="26" t="s">
        <v>89</v>
      </c>
      <c r="C16" s="26">
        <v>85.1</v>
      </c>
      <c r="D16" s="26">
        <v>97</v>
      </c>
      <c r="E16" s="26">
        <v>6.55</v>
      </c>
      <c r="F16" s="26"/>
      <c r="H16" s="27" t="s">
        <v>90</v>
      </c>
      <c r="I16" s="26"/>
      <c r="J16" s="26"/>
    </row>
    <row r="17" spans="1:14" ht="15">
      <c r="A17" s="26" t="s">
        <v>92</v>
      </c>
      <c r="B17" s="26" t="s">
        <v>93</v>
      </c>
      <c r="C17" s="26"/>
      <c r="D17" s="26"/>
      <c r="E17" s="26"/>
      <c r="F17" s="26"/>
      <c r="H17" s="27" t="s">
        <v>94</v>
      </c>
      <c r="I17" s="26"/>
      <c r="J17" s="26"/>
      <c r="L17" s="27" t="s">
        <v>95</v>
      </c>
      <c r="M17" s="27" t="s">
        <v>96</v>
      </c>
      <c r="N17" s="27" t="s">
        <v>59</v>
      </c>
    </row>
    <row r="18" spans="1:14" ht="15">
      <c r="A18" s="26" t="s">
        <v>208</v>
      </c>
      <c r="B18" s="26" t="s">
        <v>209</v>
      </c>
      <c r="C18" s="26"/>
      <c r="D18" s="26"/>
      <c r="E18" s="26">
        <v>5.39</v>
      </c>
      <c r="F18" s="26"/>
      <c r="H18" s="27" t="s">
        <v>210</v>
      </c>
      <c r="I18" s="26"/>
      <c r="J18" s="26"/>
      <c r="L18" s="26" t="s">
        <v>211</v>
      </c>
      <c r="M18" s="26">
        <v>65</v>
      </c>
      <c r="N18" s="26">
        <v>73.78</v>
      </c>
    </row>
    <row r="19" spans="1:14" ht="15">
      <c r="A19" s="26" t="s">
        <v>212</v>
      </c>
      <c r="B19" s="26" t="s">
        <v>213</v>
      </c>
      <c r="C19" s="26"/>
      <c r="D19" s="26"/>
      <c r="E19" s="26"/>
      <c r="F19" s="26"/>
      <c r="H19" s="27" t="s">
        <v>214</v>
      </c>
      <c r="I19" s="26"/>
      <c r="J19" s="26"/>
      <c r="L19" s="26" t="s">
        <v>215</v>
      </c>
      <c r="M19" s="26">
        <v>23.1</v>
      </c>
      <c r="N19" s="26">
        <v>26.22</v>
      </c>
    </row>
    <row r="20" spans="1:14" ht="15">
      <c r="A20" s="26" t="s">
        <v>216</v>
      </c>
      <c r="B20" s="26" t="s">
        <v>217</v>
      </c>
      <c r="C20" s="26"/>
      <c r="D20" s="26"/>
      <c r="E20" s="26"/>
      <c r="F20" s="26"/>
      <c r="H20" s="27" t="s">
        <v>218</v>
      </c>
      <c r="I20" s="26"/>
      <c r="J20" s="26"/>
      <c r="L20" s="52" t="s">
        <v>75</v>
      </c>
      <c r="M20" s="52">
        <f>SUM(M18:M19)</f>
        <v>88.1</v>
      </c>
      <c r="N20" s="52">
        <f>SUM(N18:N19)</f>
        <v>100</v>
      </c>
    </row>
    <row r="21" spans="1:10" ht="15">
      <c r="A21" s="26" t="s">
        <v>99</v>
      </c>
      <c r="B21" s="26" t="s">
        <v>100</v>
      </c>
      <c r="C21" s="26"/>
      <c r="D21" s="26"/>
      <c r="E21" s="26"/>
      <c r="F21" s="26"/>
      <c r="H21" s="27" t="s">
        <v>219</v>
      </c>
      <c r="I21" s="26"/>
      <c r="J21" s="26"/>
    </row>
    <row r="22" spans="1:10" ht="15">
      <c r="A22" s="26" t="s">
        <v>102</v>
      </c>
      <c r="B22" s="26" t="s">
        <v>103</v>
      </c>
      <c r="C22" s="26"/>
      <c r="D22" s="26"/>
      <c r="E22" s="26"/>
      <c r="F22" s="26"/>
      <c r="H22" s="27" t="s">
        <v>220</v>
      </c>
      <c r="I22" s="26"/>
      <c r="J22" s="26"/>
    </row>
    <row r="23" spans="1:13" ht="15">
      <c r="A23" s="26" t="s">
        <v>108</v>
      </c>
      <c r="B23" s="26" t="s">
        <v>109</v>
      </c>
      <c r="C23" s="26"/>
      <c r="D23" s="26"/>
      <c r="E23" s="26"/>
      <c r="F23" s="26"/>
      <c r="H23" s="27" t="s">
        <v>110</v>
      </c>
      <c r="I23" s="26"/>
      <c r="J23" s="26"/>
      <c r="K23" s="49"/>
      <c r="L23" s="49" t="s">
        <v>111</v>
      </c>
      <c r="M23" s="49"/>
    </row>
    <row r="24" spans="1:10" ht="15">
      <c r="A24" s="26" t="s">
        <v>114</v>
      </c>
      <c r="B24" s="26" t="s">
        <v>115</v>
      </c>
      <c r="C24" s="26"/>
      <c r="D24" s="26"/>
      <c r="E24" s="26"/>
      <c r="F24" s="26"/>
      <c r="H24" s="27" t="s">
        <v>116</v>
      </c>
      <c r="I24" s="26"/>
      <c r="J24" s="26"/>
    </row>
    <row r="25" spans="1:14" ht="15">
      <c r="A25" s="26" t="s">
        <v>118</v>
      </c>
      <c r="B25" s="26" t="s">
        <v>119</v>
      </c>
      <c r="C25" s="26"/>
      <c r="D25" s="26"/>
      <c r="E25" s="26"/>
      <c r="F25" s="26"/>
      <c r="H25" s="27" t="s">
        <v>120</v>
      </c>
      <c r="I25" s="26">
        <v>13.6</v>
      </c>
      <c r="J25" s="26">
        <v>15.4</v>
      </c>
      <c r="L25" s="27" t="s">
        <v>121</v>
      </c>
      <c r="M25" s="27" t="s">
        <v>96</v>
      </c>
      <c r="N25" s="27" t="s">
        <v>59</v>
      </c>
    </row>
    <row r="26" spans="1:14" ht="15">
      <c r="A26" s="26" t="s">
        <v>123</v>
      </c>
      <c r="B26" s="26" t="s">
        <v>124</v>
      </c>
      <c r="C26" s="26"/>
      <c r="D26" s="26"/>
      <c r="E26" s="26"/>
      <c r="F26" s="26"/>
      <c r="H26" s="27" t="s">
        <v>125</v>
      </c>
      <c r="I26" s="26">
        <v>74.5</v>
      </c>
      <c r="J26" s="26">
        <v>84.6</v>
      </c>
      <c r="L26" s="26" t="s">
        <v>126</v>
      </c>
      <c r="M26" s="26"/>
      <c r="N26" s="26"/>
    </row>
    <row r="27" spans="1:14" ht="15">
      <c r="A27" s="26" t="s">
        <v>129</v>
      </c>
      <c r="B27" s="26" t="s">
        <v>130</v>
      </c>
      <c r="C27" s="26"/>
      <c r="D27" s="26"/>
      <c r="E27" s="26"/>
      <c r="F27" s="26"/>
      <c r="H27" s="27" t="s">
        <v>131</v>
      </c>
      <c r="I27" s="26"/>
      <c r="J27" s="26"/>
      <c r="L27" s="26" t="s">
        <v>132</v>
      </c>
      <c r="M27" s="53">
        <v>60.1</v>
      </c>
      <c r="N27" s="26">
        <v>100</v>
      </c>
    </row>
    <row r="28" spans="1:14" ht="15">
      <c r="A28" s="26" t="s">
        <v>135</v>
      </c>
      <c r="B28" s="26" t="s">
        <v>68</v>
      </c>
      <c r="C28" s="26"/>
      <c r="D28" s="26"/>
      <c r="E28" s="26"/>
      <c r="F28" s="26"/>
      <c r="H28" s="27" t="s">
        <v>136</v>
      </c>
      <c r="I28" s="26"/>
      <c r="J28" s="26"/>
      <c r="L28" s="26" t="s">
        <v>137</v>
      </c>
      <c r="M28" s="26"/>
      <c r="N28" s="26"/>
    </row>
    <row r="29" spans="1:14" ht="15">
      <c r="A29" s="97" t="s">
        <v>141</v>
      </c>
      <c r="B29" s="98"/>
      <c r="C29" s="52">
        <f>C12+C5</f>
        <v>88.1</v>
      </c>
      <c r="D29" s="52">
        <f>D12+D5</f>
        <v>100</v>
      </c>
      <c r="E29" s="52">
        <f>E12+E5</f>
        <v>39.11</v>
      </c>
      <c r="F29" s="52">
        <f>F12+F5</f>
        <v>0</v>
      </c>
      <c r="H29" s="52" t="s">
        <v>142</v>
      </c>
      <c r="I29" s="52">
        <f>SUM(I20:I28)</f>
        <v>88.1</v>
      </c>
      <c r="J29" s="52">
        <f>SUM(J20:J28)</f>
        <v>100</v>
      </c>
      <c r="L29" s="26" t="s">
        <v>143</v>
      </c>
      <c r="M29" s="26"/>
      <c r="N29" s="26"/>
    </row>
    <row r="30" spans="12:14" ht="15">
      <c r="L30" s="26" t="s">
        <v>146</v>
      </c>
      <c r="M30" s="26"/>
      <c r="N30" s="26"/>
    </row>
    <row r="31" spans="12:14" ht="15">
      <c r="L31" s="52" t="s">
        <v>142</v>
      </c>
      <c r="M31" s="52">
        <f>SUM(M26:M30)</f>
        <v>60.1</v>
      </c>
      <c r="N31" s="52">
        <f>SUM(N26:N30)</f>
        <v>100</v>
      </c>
    </row>
    <row r="34" spans="1:15" ht="18.75">
      <c r="A34" s="54"/>
      <c r="B34" s="54" t="s">
        <v>152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6" ht="15">
      <c r="B36" t="s">
        <v>221</v>
      </c>
    </row>
  </sheetData>
  <sheetProtection/>
  <mergeCells count="6">
    <mergeCell ref="A3:A4"/>
    <mergeCell ref="B3:B4"/>
    <mergeCell ref="C3:C4"/>
    <mergeCell ref="D3:D4"/>
    <mergeCell ref="E3:F3"/>
    <mergeCell ref="A29:B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0"/>
  <sheetViews>
    <sheetView zoomScale="80" zoomScaleNormal="80" zoomScalePageLayoutView="0" workbookViewId="0" topLeftCell="A18">
      <selection activeCell="A1" sqref="A1:N40"/>
    </sheetView>
  </sheetViews>
  <sheetFormatPr defaultColWidth="9.140625" defaultRowHeight="15"/>
  <cols>
    <col min="2" max="2" width="15.00390625" style="0" customWidth="1"/>
    <col min="5" max="5" width="14.00390625" style="0" customWidth="1"/>
    <col min="6" max="6" width="6.00390625" style="0" hidden="1" customWidth="1"/>
    <col min="12" max="12" width="25.140625" style="0" customWidth="1"/>
    <col min="13" max="13" width="11.00390625" style="0" customWidth="1"/>
    <col min="14" max="14" width="7.7109375" style="0" customWidth="1"/>
  </cols>
  <sheetData>
    <row r="3" ht="15">
      <c r="L3" t="s">
        <v>222</v>
      </c>
    </row>
    <row r="5" ht="15">
      <c r="G5" t="s">
        <v>223</v>
      </c>
    </row>
    <row r="6" ht="15">
      <c r="A6" t="s">
        <v>224</v>
      </c>
    </row>
    <row r="8" spans="1:15" ht="15">
      <c r="A8" s="49" t="s">
        <v>52</v>
      </c>
      <c r="B8" s="49"/>
      <c r="C8" s="49"/>
      <c r="D8" s="49"/>
      <c r="H8" t="s">
        <v>175</v>
      </c>
      <c r="L8" s="49" t="s">
        <v>54</v>
      </c>
      <c r="M8" s="49"/>
      <c r="N8" s="49"/>
      <c r="O8" s="49"/>
    </row>
    <row r="9" spans="1:15" ht="15">
      <c r="A9" s="93" t="s">
        <v>56</v>
      </c>
      <c r="B9" s="93" t="s">
        <v>57</v>
      </c>
      <c r="C9" s="93" t="s">
        <v>58</v>
      </c>
      <c r="D9" s="93" t="s">
        <v>59</v>
      </c>
      <c r="E9" s="99" t="s">
        <v>227</v>
      </c>
      <c r="F9" s="100"/>
      <c r="G9" s="62"/>
      <c r="I9" s="49" t="s">
        <v>61</v>
      </c>
      <c r="L9" s="49" t="s">
        <v>62</v>
      </c>
      <c r="N9" s="49"/>
      <c r="O9" s="49"/>
    </row>
    <row r="10" spans="1:14" ht="39.75" customHeight="1">
      <c r="A10" s="94"/>
      <c r="B10" s="94"/>
      <c r="C10" s="94"/>
      <c r="D10" s="94"/>
      <c r="E10" s="101"/>
      <c r="F10" s="102"/>
      <c r="G10" s="63"/>
      <c r="H10" s="50" t="s">
        <v>178</v>
      </c>
      <c r="I10" s="50" t="s">
        <v>96</v>
      </c>
      <c r="J10" s="50" t="s">
        <v>59</v>
      </c>
      <c r="L10" s="51" t="s">
        <v>179</v>
      </c>
      <c r="M10" s="50" t="s">
        <v>96</v>
      </c>
      <c r="N10" s="51" t="s">
        <v>59</v>
      </c>
    </row>
    <row r="11" spans="1:14" ht="15">
      <c r="A11" s="52" t="s">
        <v>180</v>
      </c>
      <c r="B11" s="52" t="s">
        <v>181</v>
      </c>
      <c r="C11" s="55">
        <f>SUM(C12:C17)</f>
        <v>0</v>
      </c>
      <c r="D11" s="52">
        <f>SUM(D12:D17)</f>
        <v>0</v>
      </c>
      <c r="E11" s="110">
        <f>SUM(E12:E17)</f>
        <v>1.62</v>
      </c>
      <c r="F11" s="103"/>
      <c r="G11" s="62"/>
      <c r="H11" s="26" t="s">
        <v>182</v>
      </c>
      <c r="I11" s="26"/>
      <c r="J11" s="26"/>
      <c r="L11" s="26" t="s">
        <v>183</v>
      </c>
      <c r="M11" s="26">
        <v>9.5</v>
      </c>
      <c r="N11" s="26">
        <v>100</v>
      </c>
    </row>
    <row r="12" spans="1:14" ht="15">
      <c r="A12" s="26" t="s">
        <v>184</v>
      </c>
      <c r="B12" s="26" t="s">
        <v>185</v>
      </c>
      <c r="C12" s="26"/>
      <c r="D12" s="26"/>
      <c r="E12" s="103"/>
      <c r="F12" s="103"/>
      <c r="G12" s="62"/>
      <c r="H12" s="26" t="s">
        <v>186</v>
      </c>
      <c r="I12" s="26"/>
      <c r="J12" s="26"/>
      <c r="L12" s="26" t="s">
        <v>187</v>
      </c>
      <c r="M12" s="26"/>
      <c r="N12" s="26"/>
    </row>
    <row r="13" spans="1:14" ht="15">
      <c r="A13" s="26" t="s">
        <v>188</v>
      </c>
      <c r="B13" s="26" t="s">
        <v>189</v>
      </c>
      <c r="C13" s="26"/>
      <c r="D13" s="26"/>
      <c r="E13" s="103"/>
      <c r="F13" s="103"/>
      <c r="G13" s="62"/>
      <c r="H13" s="26" t="s">
        <v>190</v>
      </c>
      <c r="I13" s="26"/>
      <c r="J13" s="26"/>
      <c r="L13" s="26" t="s">
        <v>191</v>
      </c>
      <c r="M13" s="26"/>
      <c r="N13" s="26"/>
    </row>
    <row r="14" spans="1:14" ht="15">
      <c r="A14" s="26" t="s">
        <v>192</v>
      </c>
      <c r="B14" s="26" t="s">
        <v>193</v>
      </c>
      <c r="C14" s="53"/>
      <c r="D14" s="26"/>
      <c r="E14" s="105">
        <v>1.62</v>
      </c>
      <c r="F14" s="103"/>
      <c r="G14" s="62"/>
      <c r="H14" s="26" t="s">
        <v>194</v>
      </c>
      <c r="I14" s="26"/>
      <c r="J14" s="26"/>
      <c r="L14" s="26" t="s">
        <v>195</v>
      </c>
      <c r="M14" s="26"/>
      <c r="N14" s="26"/>
    </row>
    <row r="15" spans="1:14" ht="15">
      <c r="A15" s="26" t="s">
        <v>196</v>
      </c>
      <c r="B15" s="26" t="s">
        <v>197</v>
      </c>
      <c r="C15" s="26"/>
      <c r="D15" s="26"/>
      <c r="E15" s="103"/>
      <c r="F15" s="103"/>
      <c r="G15" s="62"/>
      <c r="H15" s="26" t="s">
        <v>198</v>
      </c>
      <c r="I15" s="26"/>
      <c r="J15" s="26"/>
      <c r="L15" s="26" t="s">
        <v>199</v>
      </c>
      <c r="M15" s="26"/>
      <c r="N15" s="26"/>
    </row>
    <row r="16" spans="1:14" ht="15">
      <c r="A16" s="26" t="s">
        <v>200</v>
      </c>
      <c r="B16" s="26" t="s">
        <v>201</v>
      </c>
      <c r="C16" s="26"/>
      <c r="D16" s="26"/>
      <c r="E16" s="103"/>
      <c r="F16" s="103"/>
      <c r="G16" s="62"/>
      <c r="H16" s="26" t="s">
        <v>202</v>
      </c>
      <c r="I16" s="26"/>
      <c r="J16" s="26"/>
      <c r="L16" s="26" t="s">
        <v>203</v>
      </c>
      <c r="M16" s="26"/>
      <c r="N16" s="26"/>
    </row>
    <row r="17" spans="1:14" ht="15">
      <c r="A17" s="26" t="s">
        <v>67</v>
      </c>
      <c r="B17" s="26" t="s">
        <v>68</v>
      </c>
      <c r="C17" s="26"/>
      <c r="D17" s="26"/>
      <c r="E17" s="103"/>
      <c r="F17" s="103"/>
      <c r="G17" s="62"/>
      <c r="H17" s="26" t="s">
        <v>69</v>
      </c>
      <c r="I17" s="26"/>
      <c r="J17" s="26"/>
      <c r="L17" s="26" t="s">
        <v>68</v>
      </c>
      <c r="M17" s="26"/>
      <c r="N17" s="26"/>
    </row>
    <row r="18" spans="1:14" ht="15">
      <c r="A18" s="52" t="s">
        <v>72</v>
      </c>
      <c r="B18" s="52" t="s">
        <v>73</v>
      </c>
      <c r="C18" s="56">
        <f>SUM(C19:C34)</f>
        <v>9.5</v>
      </c>
      <c r="D18" s="56">
        <f>SUM(D19:D34)</f>
        <v>100</v>
      </c>
      <c r="E18" s="107">
        <f>SUM(E19:E34)</f>
        <v>42.739999999999995</v>
      </c>
      <c r="F18" s="103"/>
      <c r="G18" s="62"/>
      <c r="H18" s="26" t="s">
        <v>74</v>
      </c>
      <c r="I18" s="26"/>
      <c r="J18" s="26"/>
      <c r="L18" s="52" t="s">
        <v>75</v>
      </c>
      <c r="M18" s="55">
        <f>SUM(M11:M17)</f>
        <v>9.5</v>
      </c>
      <c r="N18" s="55">
        <f>SUM(N11:N17)</f>
        <v>100</v>
      </c>
    </row>
    <row r="19" spans="1:10" ht="15">
      <c r="A19" s="26" t="s">
        <v>79</v>
      </c>
      <c r="B19" s="26" t="s">
        <v>85</v>
      </c>
      <c r="C19" s="26">
        <v>2</v>
      </c>
      <c r="D19" s="26">
        <v>21</v>
      </c>
      <c r="E19" s="108">
        <v>8.79</v>
      </c>
      <c r="F19" s="103"/>
      <c r="G19" s="62"/>
      <c r="H19" s="26" t="s">
        <v>81</v>
      </c>
      <c r="I19" s="26"/>
      <c r="J19" s="26"/>
    </row>
    <row r="20" spans="1:10" ht="15">
      <c r="A20" s="26" t="s">
        <v>84</v>
      </c>
      <c r="B20" s="26" t="s">
        <v>225</v>
      </c>
      <c r="C20" s="26"/>
      <c r="D20" s="26"/>
      <c r="E20" s="109">
        <v>1.2</v>
      </c>
      <c r="F20" s="103"/>
      <c r="G20" s="62"/>
      <c r="H20" s="26" t="s">
        <v>86</v>
      </c>
      <c r="I20" s="26"/>
      <c r="J20" s="26"/>
    </row>
    <row r="21" spans="1:13" ht="15">
      <c r="A21" s="26" t="s">
        <v>204</v>
      </c>
      <c r="B21" s="26" t="s">
        <v>205</v>
      </c>
      <c r="C21" s="26"/>
      <c r="D21" s="26"/>
      <c r="E21" s="103">
        <v>2.61</v>
      </c>
      <c r="F21" s="103"/>
      <c r="G21" s="62"/>
      <c r="H21" s="26" t="s">
        <v>206</v>
      </c>
      <c r="I21" s="26"/>
      <c r="J21" s="26"/>
      <c r="L21" s="49" t="s">
        <v>207</v>
      </c>
      <c r="M21" s="49"/>
    </row>
    <row r="22" spans="1:10" ht="15">
      <c r="A22" s="26" t="s">
        <v>88</v>
      </c>
      <c r="B22" s="26" t="s">
        <v>89</v>
      </c>
      <c r="C22" s="26">
        <v>7.5</v>
      </c>
      <c r="D22" s="26">
        <v>79</v>
      </c>
      <c r="E22" s="103">
        <v>24.11</v>
      </c>
      <c r="F22" s="103"/>
      <c r="G22" s="62"/>
      <c r="H22" s="26" t="s">
        <v>90</v>
      </c>
      <c r="I22" s="26"/>
      <c r="J22" s="26"/>
    </row>
    <row r="23" spans="1:14" ht="15">
      <c r="A23" s="26" t="s">
        <v>92</v>
      </c>
      <c r="B23" s="26" t="s">
        <v>93</v>
      </c>
      <c r="C23" s="26"/>
      <c r="D23" s="26"/>
      <c r="E23" s="105"/>
      <c r="F23" s="103"/>
      <c r="G23" s="62"/>
      <c r="H23" s="26" t="s">
        <v>94</v>
      </c>
      <c r="I23" s="26"/>
      <c r="J23" s="26"/>
      <c r="L23" s="27" t="s">
        <v>95</v>
      </c>
      <c r="M23" s="27" t="s">
        <v>96</v>
      </c>
      <c r="N23" s="27" t="s">
        <v>59</v>
      </c>
    </row>
    <row r="24" spans="1:14" ht="15">
      <c r="A24" s="26" t="s">
        <v>208</v>
      </c>
      <c r="B24" s="26" t="s">
        <v>209</v>
      </c>
      <c r="C24" s="26"/>
      <c r="D24" s="26"/>
      <c r="E24" s="105">
        <v>4.83</v>
      </c>
      <c r="F24" s="106"/>
      <c r="G24" s="62"/>
      <c r="H24" s="26" t="s">
        <v>210</v>
      </c>
      <c r="I24" s="26"/>
      <c r="J24" s="26"/>
      <c r="L24" s="26" t="s">
        <v>211</v>
      </c>
      <c r="M24" s="53">
        <v>7.5</v>
      </c>
      <c r="N24" s="26">
        <v>79</v>
      </c>
    </row>
    <row r="25" spans="1:14" ht="15">
      <c r="A25" s="26" t="s">
        <v>212</v>
      </c>
      <c r="B25" s="26" t="s">
        <v>213</v>
      </c>
      <c r="C25" s="26"/>
      <c r="D25" s="26"/>
      <c r="E25" s="103"/>
      <c r="F25" s="103"/>
      <c r="G25" s="62"/>
      <c r="H25" s="26" t="s">
        <v>214</v>
      </c>
      <c r="I25" s="26"/>
      <c r="J25" s="26"/>
      <c r="L25" s="26" t="s">
        <v>215</v>
      </c>
      <c r="M25" s="53">
        <v>2</v>
      </c>
      <c r="N25" s="26">
        <v>21</v>
      </c>
    </row>
    <row r="26" spans="1:14" ht="15">
      <c r="A26" s="26" t="s">
        <v>216</v>
      </c>
      <c r="B26" s="26" t="s">
        <v>217</v>
      </c>
      <c r="C26" s="26"/>
      <c r="D26" s="26"/>
      <c r="E26" s="103">
        <v>1.2</v>
      </c>
      <c r="F26" s="103"/>
      <c r="G26" s="62"/>
      <c r="H26" s="26" t="s">
        <v>218</v>
      </c>
      <c r="I26" s="26"/>
      <c r="J26" s="26"/>
      <c r="L26" s="52" t="s">
        <v>75</v>
      </c>
      <c r="M26" s="55">
        <f>SUM(M24:M25)</f>
        <v>9.5</v>
      </c>
      <c r="N26" s="55">
        <f>SUM(N24:N25)</f>
        <v>100</v>
      </c>
    </row>
    <row r="27" spans="1:13" ht="15">
      <c r="A27" s="26" t="s">
        <v>99</v>
      </c>
      <c r="B27" s="26" t="s">
        <v>100</v>
      </c>
      <c r="C27" s="26"/>
      <c r="D27" s="26"/>
      <c r="E27" s="104"/>
      <c r="F27" s="103"/>
      <c r="G27" s="62"/>
      <c r="H27" s="26" t="s">
        <v>219</v>
      </c>
      <c r="I27" s="26"/>
      <c r="J27" s="26"/>
      <c r="M27" s="57"/>
    </row>
    <row r="28" spans="1:13" ht="15">
      <c r="A28" s="26" t="s">
        <v>102</v>
      </c>
      <c r="B28" s="26" t="s">
        <v>103</v>
      </c>
      <c r="C28" s="26"/>
      <c r="D28" s="26"/>
      <c r="E28" s="103"/>
      <c r="F28" s="103"/>
      <c r="G28" s="62"/>
      <c r="H28" s="26" t="s">
        <v>220</v>
      </c>
      <c r="I28" s="26"/>
      <c r="J28" s="26"/>
      <c r="M28" s="57"/>
    </row>
    <row r="29" spans="1:13" ht="15">
      <c r="A29" s="26" t="s">
        <v>108</v>
      </c>
      <c r="B29" s="26" t="s">
        <v>109</v>
      </c>
      <c r="C29" s="26"/>
      <c r="D29" s="26"/>
      <c r="E29" s="103"/>
      <c r="F29" s="103"/>
      <c r="G29" s="62"/>
      <c r="H29" s="26" t="s">
        <v>110</v>
      </c>
      <c r="I29" s="26"/>
      <c r="J29" s="26"/>
      <c r="K29" s="49"/>
      <c r="L29" s="49" t="s">
        <v>111</v>
      </c>
      <c r="M29" s="58"/>
    </row>
    <row r="30" spans="1:13" ht="15">
      <c r="A30" s="26" t="s">
        <v>114</v>
      </c>
      <c r="B30" s="26" t="s">
        <v>115</v>
      </c>
      <c r="C30" s="26"/>
      <c r="D30" s="26"/>
      <c r="E30" s="103"/>
      <c r="F30" s="103"/>
      <c r="G30" s="62"/>
      <c r="H30" s="26" t="s">
        <v>116</v>
      </c>
      <c r="I30" s="26"/>
      <c r="J30" s="26"/>
      <c r="M30" s="57"/>
    </row>
    <row r="31" spans="1:14" ht="15">
      <c r="A31" s="26" t="s">
        <v>118</v>
      </c>
      <c r="B31" s="26" t="s">
        <v>119</v>
      </c>
      <c r="C31" s="26"/>
      <c r="D31" s="26"/>
      <c r="E31" s="103"/>
      <c r="F31" s="103"/>
      <c r="G31" s="62"/>
      <c r="H31" s="26" t="s">
        <v>120</v>
      </c>
      <c r="I31" s="53">
        <v>2</v>
      </c>
      <c r="J31" s="26">
        <v>21</v>
      </c>
      <c r="L31" s="27" t="s">
        <v>121</v>
      </c>
      <c r="M31" s="59" t="s">
        <v>96</v>
      </c>
      <c r="N31" s="27" t="s">
        <v>59</v>
      </c>
    </row>
    <row r="32" spans="1:14" ht="15">
      <c r="A32" s="26" t="s">
        <v>123</v>
      </c>
      <c r="B32" s="26" t="s">
        <v>124</v>
      </c>
      <c r="C32" s="26"/>
      <c r="D32" s="26"/>
      <c r="E32" s="103"/>
      <c r="F32" s="103"/>
      <c r="G32" s="62"/>
      <c r="H32" s="26" t="s">
        <v>125</v>
      </c>
      <c r="I32" s="26">
        <v>7.5</v>
      </c>
      <c r="J32" s="26">
        <v>79</v>
      </c>
      <c r="L32" s="26" t="s">
        <v>126</v>
      </c>
      <c r="M32" s="53"/>
      <c r="N32" s="26"/>
    </row>
    <row r="33" spans="1:14" ht="15">
      <c r="A33" s="26" t="s">
        <v>129</v>
      </c>
      <c r="B33" s="26" t="s">
        <v>130</v>
      </c>
      <c r="C33" s="26"/>
      <c r="D33" s="26"/>
      <c r="E33" s="103"/>
      <c r="F33" s="103"/>
      <c r="G33" s="62"/>
      <c r="H33" s="26" t="s">
        <v>131</v>
      </c>
      <c r="I33" s="26"/>
      <c r="J33" s="26"/>
      <c r="L33" s="26" t="s">
        <v>132</v>
      </c>
      <c r="M33" s="53">
        <v>9.5</v>
      </c>
      <c r="N33" s="26">
        <v>100</v>
      </c>
    </row>
    <row r="34" spans="1:14" ht="15">
      <c r="A34" s="26" t="s">
        <v>135</v>
      </c>
      <c r="B34" s="26" t="s">
        <v>68</v>
      </c>
      <c r="C34" s="26"/>
      <c r="D34" s="26"/>
      <c r="E34" s="103"/>
      <c r="F34" s="103"/>
      <c r="G34" s="62"/>
      <c r="H34" s="26" t="s">
        <v>136</v>
      </c>
      <c r="I34" s="26"/>
      <c r="J34" s="26"/>
      <c r="L34" s="26" t="s">
        <v>137</v>
      </c>
      <c r="M34" s="53"/>
      <c r="N34" s="26"/>
    </row>
    <row r="35" spans="1:14" ht="15">
      <c r="A35" s="97" t="s">
        <v>141</v>
      </c>
      <c r="B35" s="98"/>
      <c r="C35" s="56">
        <f>SUM(C18+C11)</f>
        <v>9.5</v>
      </c>
      <c r="D35" s="56">
        <f>SUM(D18+D11)</f>
        <v>100</v>
      </c>
      <c r="E35" s="107">
        <f>SUM(E18+E11)</f>
        <v>44.35999999999999</v>
      </c>
      <c r="F35" s="103"/>
      <c r="G35" s="62"/>
      <c r="H35" s="52" t="s">
        <v>142</v>
      </c>
      <c r="I35" s="52">
        <f>SUM(I11:I34)</f>
        <v>9.5</v>
      </c>
      <c r="J35" s="52">
        <f>SUM(J11:J34)</f>
        <v>100</v>
      </c>
      <c r="L35" s="26" t="s">
        <v>143</v>
      </c>
      <c r="M35" s="53"/>
      <c r="N35" s="26"/>
    </row>
    <row r="36" spans="5:14" ht="15">
      <c r="E36" s="60"/>
      <c r="L36" s="52" t="s">
        <v>75</v>
      </c>
      <c r="M36" s="55">
        <f>SUM(M32:M35)</f>
        <v>9.5</v>
      </c>
      <c r="N36" s="55">
        <f>SUM(N32:N35)</f>
        <v>100</v>
      </c>
    </row>
    <row r="38" ht="15.75">
      <c r="B38" s="61" t="s">
        <v>226</v>
      </c>
    </row>
    <row r="40" spans="1:15" ht="15.75">
      <c r="A40" s="61"/>
      <c r="B40" s="49" t="s">
        <v>221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</sheetData>
  <sheetProtection/>
  <mergeCells count="31">
    <mergeCell ref="E15:F15"/>
    <mergeCell ref="E16:F16"/>
    <mergeCell ref="E17:F17"/>
    <mergeCell ref="E18:F18"/>
    <mergeCell ref="E23:F23"/>
    <mergeCell ref="E30:F30"/>
    <mergeCell ref="E19:F19"/>
    <mergeCell ref="E20:F20"/>
    <mergeCell ref="E21:F21"/>
    <mergeCell ref="E22:F22"/>
    <mergeCell ref="A35:B35"/>
    <mergeCell ref="E31:F31"/>
    <mergeCell ref="E32:F32"/>
    <mergeCell ref="E33:F33"/>
    <mergeCell ref="E34:F34"/>
    <mergeCell ref="E35:F35"/>
    <mergeCell ref="A9:A10"/>
    <mergeCell ref="B9:B10"/>
    <mergeCell ref="C9:C10"/>
    <mergeCell ref="D9:D10"/>
    <mergeCell ref="E29:F29"/>
    <mergeCell ref="E9:F10"/>
    <mergeCell ref="E25:F25"/>
    <mergeCell ref="E26:F26"/>
    <mergeCell ref="E27:F27"/>
    <mergeCell ref="E28:F28"/>
    <mergeCell ref="E24:F24"/>
    <mergeCell ref="E12:F12"/>
    <mergeCell ref="E13:F13"/>
    <mergeCell ref="E11:F11"/>
    <mergeCell ref="E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2018-02-13T07:49:28Z</dcterms:modified>
  <cp:category/>
  <cp:version/>
  <cp:contentType/>
  <cp:contentStatus/>
</cp:coreProperties>
</file>